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showPivotChartFilter="1" defaultThemeVersion="124226"/>
  <xr:revisionPtr revIDLastSave="0" documentId="13_ncr:1_{1E081D9E-7714-4093-903D-12403FE926BC}" xr6:coauthVersionLast="45" xr6:coauthVersionMax="45" xr10:uidLastSave="{00000000-0000-0000-0000-000000000000}"/>
  <bookViews>
    <workbookView xWindow="-120" yWindow="-120" windowWidth="21840" windowHeight="13140" tabRatio="943" xr2:uid="{00000000-000D-0000-FFFF-FFFF00000000}"/>
  </bookViews>
  <sheets>
    <sheet name="data" sheetId="1" r:id="rId1"/>
    <sheet name="account" sheetId="6" r:id="rId2"/>
    <sheet name="panel" sheetId="5" r:id="rId3"/>
    <sheet name="expense" sheetId="8" r:id="rId4"/>
    <sheet name="income" sheetId="9" r:id="rId5"/>
    <sheet name="summary" sheetId="12" r:id="rId6"/>
    <sheet name="Chart1" sheetId="10" r:id="rId7"/>
    <sheet name="Chart2" sheetId="11" r:id="rId8"/>
  </sheets>
  <definedNames>
    <definedName name="Account">OFFSET(AccountList,0,0,COUNTA(AccountList),1)</definedName>
    <definedName name="AccountList">INDEX(Panel[],0,MATCH(account!$D$3, Panel[#Headers],0))</definedName>
    <definedName name="Budget">OFFSET(panel!$N$3,0,0,COUNT(panel!$N$3:$N$32),1)</definedName>
    <definedName name="Charge">OFFSET(expense!$N$3,0,0,COUNT(panel!$N$3:$N$32),1)</definedName>
    <definedName name="Charge_Title">OFFSET(panel!$M$3,0,0,COUNT(panel!$N$3:$N$32),1)</definedName>
    <definedName name="Moeen">OFFSET(MoeenList,0,0,COUNTA(MoeenList),1)</definedName>
    <definedName name="MoeenList">INDEX(Panel[],0,MATCH(data!$D1,Panel[#Headers],0))</definedName>
    <definedName name="Title">Panel[#Headers]</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21" i="11" l="1"/>
  <c r="O120" i="11"/>
  <c r="O119"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17" i="11"/>
  <c r="O16" i="11"/>
  <c r="O1" i="11"/>
  <c r="A40" i="9"/>
  <c r="A39" i="9"/>
  <c r="A38" i="9"/>
  <c r="B8" i="6" l="1" a="1"/>
  <c r="B8" i="6" s="1"/>
  <c r="B9" i="6" a="1"/>
  <c r="B9" i="6" s="1"/>
  <c r="B10" i="6" a="1"/>
  <c r="B10" i="6" s="1"/>
  <c r="B11" i="6" a="1"/>
  <c r="B11" i="6" s="1"/>
  <c r="B12" i="6" a="1"/>
  <c r="B12" i="6" s="1"/>
  <c r="B13" i="6" a="1"/>
  <c r="B13" i="6" s="1"/>
  <c r="B14" i="6" a="1"/>
  <c r="B14" i="6" s="1"/>
  <c r="B15" i="6" a="1"/>
  <c r="B15" i="6" s="1"/>
  <c r="B16" i="6" a="1"/>
  <c r="B16" i="6" s="1"/>
  <c r="B17" i="6" a="1"/>
  <c r="B17" i="6" s="1"/>
  <c r="B18" i="6" a="1"/>
  <c r="B18" i="6" s="1"/>
  <c r="B19" i="6" a="1"/>
  <c r="B19" i="6" s="1"/>
  <c r="B20" i="6" a="1"/>
  <c r="B20" i="6" s="1"/>
  <c r="B21" i="6" a="1"/>
  <c r="B21" i="6" s="1"/>
  <c r="B22" i="6" a="1"/>
  <c r="B22" i="6" s="1"/>
  <c r="B23" i="6" a="1"/>
  <c r="B23" i="6" s="1"/>
  <c r="B24" i="6" a="1"/>
  <c r="B24" i="6" s="1"/>
  <c r="B25" i="6" a="1"/>
  <c r="B25" i="6" s="1"/>
  <c r="B26" i="6" a="1"/>
  <c r="B26" i="6" s="1"/>
  <c r="B27" i="6" a="1"/>
  <c r="B27" i="6" s="1"/>
  <c r="B28" i="6" a="1"/>
  <c r="B28" i="6" s="1"/>
  <c r="B29" i="6" a="1"/>
  <c r="B29" i="6" s="1"/>
  <c r="B30" i="6" a="1"/>
  <c r="B30" i="6" s="1"/>
  <c r="B31" i="6" a="1"/>
  <c r="B31" i="6" s="1"/>
  <c r="B32" i="6" a="1"/>
  <c r="B32" i="6" s="1"/>
  <c r="B33" i="6" a="1"/>
  <c r="B33" i="6" s="1"/>
  <c r="B34" i="6" a="1"/>
  <c r="B34" i="6" s="1"/>
  <c r="B35" i="6" a="1"/>
  <c r="B35" i="6" s="1"/>
  <c r="B36" i="6" a="1"/>
  <c r="B36" i="6" s="1"/>
  <c r="B37" i="6" a="1"/>
  <c r="B37" i="6" s="1"/>
  <c r="B38" i="6" a="1"/>
  <c r="B38" i="6" s="1"/>
  <c r="B39" i="6" a="1"/>
  <c r="B39" i="6" s="1"/>
  <c r="B40" i="6" a="1"/>
  <c r="B40" i="6" s="1"/>
  <c r="B41" i="6" a="1"/>
  <c r="B41" i="6" s="1"/>
  <c r="B42" i="6" a="1"/>
  <c r="B42" i="6" s="1"/>
  <c r="B43" i="6" a="1"/>
  <c r="B43" i="6" s="1"/>
  <c r="B44" i="6" a="1"/>
  <c r="B44" i="6" s="1"/>
  <c r="B45" i="6" a="1"/>
  <c r="B45" i="6" s="1"/>
  <c r="B46" i="6" a="1"/>
  <c r="B46" i="6" s="1"/>
  <c r="B47" i="6" a="1"/>
  <c r="B47" i="6" s="1"/>
  <c r="B48" i="6" a="1"/>
  <c r="B48" i="6" s="1"/>
  <c r="B49" i="6" a="1"/>
  <c r="B49" i="6" s="1"/>
  <c r="B50" i="6" a="1"/>
  <c r="B50" i="6" s="1"/>
  <c r="B51" i="6" a="1"/>
  <c r="B51" i="6" s="1"/>
  <c r="B52" i="6" a="1"/>
  <c r="B52" i="6" s="1"/>
  <c r="B53" i="6" a="1"/>
  <c r="B53" i="6" s="1"/>
  <c r="B54" i="6" a="1"/>
  <c r="B54" i="6" s="1"/>
  <c r="B55" i="6" a="1"/>
  <c r="B55" i="6" s="1"/>
  <c r="B56" i="6" a="1"/>
  <c r="B56" i="6" s="1"/>
  <c r="B57" i="6" a="1"/>
  <c r="B57" i="6" s="1"/>
  <c r="B58" i="6" a="1"/>
  <c r="B58" i="6" s="1"/>
  <c r="B59" i="6" a="1"/>
  <c r="B59" i="6" s="1"/>
  <c r="B60" i="6" a="1"/>
  <c r="B60" i="6" s="1"/>
  <c r="B61" i="6" a="1"/>
  <c r="B61" i="6" s="1"/>
  <c r="B62" i="6" a="1"/>
  <c r="B62" i="6" s="1"/>
  <c r="B63" i="6" a="1"/>
  <c r="B63" i="6" s="1"/>
  <c r="B64" i="6" a="1"/>
  <c r="B64" i="6" s="1"/>
  <c r="B65" i="6" a="1"/>
  <c r="B65" i="6" s="1"/>
  <c r="B66" i="6" a="1"/>
  <c r="B66" i="6" s="1"/>
  <c r="B67" i="6" a="1"/>
  <c r="B67" i="6" s="1"/>
  <c r="B68" i="6" a="1"/>
  <c r="B68" i="6" s="1"/>
  <c r="B69" i="6" a="1"/>
  <c r="B69" i="6" s="1"/>
  <c r="B70" i="6" a="1"/>
  <c r="B70" i="6" s="1"/>
  <c r="B71" i="6" a="1"/>
  <c r="B71" i="6" s="1"/>
  <c r="B72" i="6" a="1"/>
  <c r="B72" i="6" s="1"/>
  <c r="B73" i="6" a="1"/>
  <c r="B73" i="6" s="1"/>
  <c r="B74" i="6" a="1"/>
  <c r="B74" i="6" s="1"/>
  <c r="B75" i="6" a="1"/>
  <c r="B75" i="6" s="1"/>
  <c r="B76" i="6" a="1"/>
  <c r="B76" i="6" s="1"/>
  <c r="B77" i="6" a="1"/>
  <c r="B77" i="6" s="1"/>
  <c r="B78" i="6" a="1"/>
  <c r="B78" i="6" s="1"/>
  <c r="B79" i="6" a="1"/>
  <c r="B79" i="6" s="1"/>
  <c r="B80" i="6" a="1"/>
  <c r="B80" i="6" s="1"/>
  <c r="B81" i="6" a="1"/>
  <c r="B81" i="6" s="1"/>
  <c r="B82" i="6" a="1"/>
  <c r="B82" i="6" s="1"/>
  <c r="B83" i="6" a="1"/>
  <c r="B83" i="6" s="1"/>
  <c r="B84" i="6" a="1"/>
  <c r="B84" i="6" s="1"/>
  <c r="B85" i="6" a="1"/>
  <c r="B85" i="6" s="1"/>
  <c r="B86" i="6" a="1"/>
  <c r="B86" i="6" s="1"/>
  <c r="B87" i="6" a="1"/>
  <c r="B87" i="6" s="1"/>
  <c r="B88" i="6" a="1"/>
  <c r="B88" i="6" s="1"/>
  <c r="B89" i="6" a="1"/>
  <c r="B89" i="6" s="1"/>
  <c r="B90" i="6" a="1"/>
  <c r="B90" i="6" s="1"/>
  <c r="B91" i="6" a="1"/>
  <c r="B91" i="6" s="1"/>
  <c r="B92" i="6" a="1"/>
  <c r="B92" i="6" s="1"/>
  <c r="B93" i="6" a="1"/>
  <c r="B93" i="6" s="1"/>
  <c r="B94" i="6" a="1"/>
  <c r="B94" i="6" s="1"/>
  <c r="B95" i="6" a="1"/>
  <c r="B95" i="6" s="1"/>
  <c r="B96" i="6" a="1"/>
  <c r="B96" i="6" s="1"/>
  <c r="B97" i="6" a="1"/>
  <c r="B97" i="6" s="1"/>
  <c r="B98" i="6" a="1"/>
  <c r="B98" i="6" s="1"/>
  <c r="B99" i="6" a="1"/>
  <c r="B99" i="6" s="1"/>
  <c r="B100" i="6" a="1"/>
  <c r="B100" i="6" s="1"/>
  <c r="M32" i="12" l="1"/>
  <c r="N32" i="12" s="1"/>
  <c r="K32" i="12"/>
  <c r="L32" i="12" s="1"/>
  <c r="I32" i="12"/>
  <c r="J32" i="12" s="1"/>
  <c r="G32" i="12"/>
  <c r="H32" i="12" s="1"/>
  <c r="E32" i="12"/>
  <c r="F32" i="12" s="1"/>
  <c r="C32" i="12"/>
  <c r="D32" i="12" s="1"/>
  <c r="A32" i="12"/>
  <c r="B32" i="12" s="1"/>
  <c r="M31" i="12"/>
  <c r="N31" i="12" s="1"/>
  <c r="K31" i="12"/>
  <c r="L31" i="12" s="1"/>
  <c r="I31" i="12"/>
  <c r="J31" i="12" s="1"/>
  <c r="G31" i="12"/>
  <c r="H31" i="12" s="1"/>
  <c r="E31" i="12"/>
  <c r="F31" i="12" s="1"/>
  <c r="C31" i="12"/>
  <c r="D31" i="12" s="1"/>
  <c r="A31" i="12"/>
  <c r="B31" i="12" s="1"/>
  <c r="M30" i="12"/>
  <c r="N30" i="12" s="1"/>
  <c r="K30" i="12"/>
  <c r="L30" i="12" s="1"/>
  <c r="I30" i="12"/>
  <c r="J30" i="12" s="1"/>
  <c r="G30" i="12"/>
  <c r="H30" i="12" s="1"/>
  <c r="E30" i="12"/>
  <c r="F30" i="12" s="1"/>
  <c r="C30" i="12"/>
  <c r="D30" i="12" s="1"/>
  <c r="A30" i="12"/>
  <c r="B30" i="12" s="1"/>
  <c r="M29" i="12"/>
  <c r="N29" i="12" s="1"/>
  <c r="K29" i="12"/>
  <c r="L29" i="12" s="1"/>
  <c r="I29" i="12"/>
  <c r="J29" i="12" s="1"/>
  <c r="G29" i="12"/>
  <c r="H29" i="12" s="1"/>
  <c r="E29" i="12"/>
  <c r="F29" i="12" s="1"/>
  <c r="C29" i="12"/>
  <c r="D29" i="12" s="1"/>
  <c r="A29" i="12"/>
  <c r="B29" i="12" s="1"/>
  <c r="M28" i="12"/>
  <c r="N28" i="12" s="1"/>
  <c r="K28" i="12"/>
  <c r="L28" i="12" s="1"/>
  <c r="I28" i="12"/>
  <c r="J28" i="12" s="1"/>
  <c r="G28" i="12"/>
  <c r="H28" i="12" s="1"/>
  <c r="E28" i="12"/>
  <c r="F28" i="12" s="1"/>
  <c r="C28" i="12"/>
  <c r="D28" i="12" s="1"/>
  <c r="A28" i="12"/>
  <c r="B28" i="12" s="1"/>
  <c r="M27" i="12"/>
  <c r="N27" i="12" s="1"/>
  <c r="K27" i="12"/>
  <c r="L27" i="12" s="1"/>
  <c r="I27" i="12"/>
  <c r="J27" i="12" s="1"/>
  <c r="G27" i="12"/>
  <c r="H27" i="12" s="1"/>
  <c r="E27" i="12"/>
  <c r="F27" i="12" s="1"/>
  <c r="C27" i="12"/>
  <c r="D27" i="12" s="1"/>
  <c r="A27" i="12"/>
  <c r="B27" i="12" s="1"/>
  <c r="M26" i="12"/>
  <c r="N26" i="12" s="1"/>
  <c r="K26" i="12"/>
  <c r="L26" i="12" s="1"/>
  <c r="I26" i="12"/>
  <c r="J26" i="12" s="1"/>
  <c r="G26" i="12"/>
  <c r="H26" i="12" s="1"/>
  <c r="E26" i="12"/>
  <c r="F26" i="12" s="1"/>
  <c r="C26" i="12"/>
  <c r="D26" i="12" s="1"/>
  <c r="A26" i="12"/>
  <c r="B26" i="12" s="1"/>
  <c r="M25" i="12"/>
  <c r="N25" i="12" s="1"/>
  <c r="K25" i="12"/>
  <c r="L25" i="12" s="1"/>
  <c r="I25" i="12"/>
  <c r="J25" i="12" s="1"/>
  <c r="G25" i="12"/>
  <c r="H25" i="12" s="1"/>
  <c r="E25" i="12"/>
  <c r="F25" i="12" s="1"/>
  <c r="C25" i="12"/>
  <c r="D25" i="12" s="1"/>
  <c r="A25" i="12"/>
  <c r="B25" i="12" s="1"/>
  <c r="M24" i="12"/>
  <c r="N24" i="12" s="1"/>
  <c r="K24" i="12"/>
  <c r="L24" i="12" s="1"/>
  <c r="I24" i="12"/>
  <c r="J24" i="12" s="1"/>
  <c r="G24" i="12"/>
  <c r="H24" i="12" s="1"/>
  <c r="E24" i="12"/>
  <c r="F24" i="12" s="1"/>
  <c r="C24" i="12"/>
  <c r="D24" i="12" s="1"/>
  <c r="A24" i="12"/>
  <c r="B24" i="12" s="1"/>
  <c r="M23" i="12"/>
  <c r="N23" i="12" s="1"/>
  <c r="K23" i="12"/>
  <c r="L23" i="12" s="1"/>
  <c r="I23" i="12"/>
  <c r="J23" i="12" s="1"/>
  <c r="G23" i="12"/>
  <c r="H23" i="12" s="1"/>
  <c r="E23" i="12"/>
  <c r="F23" i="12" s="1"/>
  <c r="C23" i="12"/>
  <c r="D23" i="12" s="1"/>
  <c r="A23" i="12"/>
  <c r="B23" i="12" s="1"/>
  <c r="M22" i="12"/>
  <c r="N22" i="12" s="1"/>
  <c r="K22" i="12"/>
  <c r="L22" i="12" s="1"/>
  <c r="I22" i="12"/>
  <c r="J22" i="12" s="1"/>
  <c r="G22" i="12"/>
  <c r="H22" i="12" s="1"/>
  <c r="E22" i="12"/>
  <c r="F22" i="12" s="1"/>
  <c r="C22" i="12"/>
  <c r="D22" i="12" s="1"/>
  <c r="A22" i="12"/>
  <c r="B22" i="12" s="1"/>
  <c r="M21" i="12"/>
  <c r="N21" i="12" s="1"/>
  <c r="K21" i="12"/>
  <c r="L21" i="12" s="1"/>
  <c r="I21" i="12"/>
  <c r="J21" i="12" s="1"/>
  <c r="G21" i="12"/>
  <c r="H21" i="12" s="1"/>
  <c r="E21" i="12"/>
  <c r="F21" i="12" s="1"/>
  <c r="C21" i="12"/>
  <c r="D21" i="12" s="1"/>
  <c r="A21" i="12"/>
  <c r="B21" i="12" s="1"/>
  <c r="M20" i="12"/>
  <c r="N20" i="12" s="1"/>
  <c r="K20" i="12"/>
  <c r="L20" i="12" s="1"/>
  <c r="I20" i="12"/>
  <c r="J20" i="12" s="1"/>
  <c r="G20" i="12"/>
  <c r="H20" i="12" s="1"/>
  <c r="E20" i="12"/>
  <c r="F20" i="12" s="1"/>
  <c r="C20" i="12"/>
  <c r="D20" i="12" s="1"/>
  <c r="A20" i="12"/>
  <c r="B20" i="12" s="1"/>
  <c r="M19" i="12"/>
  <c r="N19" i="12" s="1"/>
  <c r="K19" i="12"/>
  <c r="L19" i="12" s="1"/>
  <c r="I19" i="12"/>
  <c r="J19" i="12" s="1"/>
  <c r="G19" i="12"/>
  <c r="H19" i="12" s="1"/>
  <c r="E19" i="12"/>
  <c r="F19" i="12" s="1"/>
  <c r="C19" i="12"/>
  <c r="D19" i="12" s="1"/>
  <c r="A19" i="12"/>
  <c r="B19" i="12" s="1"/>
  <c r="M18" i="12"/>
  <c r="N18" i="12" s="1"/>
  <c r="K18" i="12"/>
  <c r="L18" i="12" s="1"/>
  <c r="I18" i="12"/>
  <c r="J18" i="12" s="1"/>
  <c r="G18" i="12"/>
  <c r="H18" i="12" s="1"/>
  <c r="E18" i="12"/>
  <c r="F18" i="12" s="1"/>
  <c r="C18" i="12"/>
  <c r="D18" i="12" s="1"/>
  <c r="A18" i="12"/>
  <c r="B18" i="12" s="1"/>
  <c r="M17" i="12"/>
  <c r="N17" i="12" s="1"/>
  <c r="K17" i="12"/>
  <c r="L17" i="12" s="1"/>
  <c r="I17" i="12"/>
  <c r="J17" i="12" s="1"/>
  <c r="G17" i="12"/>
  <c r="H17" i="12" s="1"/>
  <c r="E17" i="12"/>
  <c r="F17" i="12" s="1"/>
  <c r="C17" i="12"/>
  <c r="D17" i="12" s="1"/>
  <c r="A17" i="12"/>
  <c r="B17" i="12" s="1"/>
  <c r="M16" i="12"/>
  <c r="N16" i="12" s="1"/>
  <c r="K16" i="12"/>
  <c r="L16" i="12" s="1"/>
  <c r="I16" i="12"/>
  <c r="J16" i="12" s="1"/>
  <c r="G16" i="12"/>
  <c r="H16" i="12" s="1"/>
  <c r="E16" i="12"/>
  <c r="F16" i="12" s="1"/>
  <c r="C16" i="12"/>
  <c r="D16" i="12" s="1"/>
  <c r="A16" i="12"/>
  <c r="B16" i="12" s="1"/>
  <c r="M15" i="12"/>
  <c r="N15" i="12" s="1"/>
  <c r="K15" i="12"/>
  <c r="L15" i="12" s="1"/>
  <c r="I15" i="12"/>
  <c r="J15" i="12" s="1"/>
  <c r="G15" i="12"/>
  <c r="H15" i="12" s="1"/>
  <c r="E15" i="12"/>
  <c r="F15" i="12" s="1"/>
  <c r="C15" i="12"/>
  <c r="D15" i="12" s="1"/>
  <c r="A15" i="12"/>
  <c r="B15" i="12" s="1"/>
  <c r="M14" i="12"/>
  <c r="N14" i="12" s="1"/>
  <c r="K14" i="12"/>
  <c r="L14" i="12" s="1"/>
  <c r="I14" i="12"/>
  <c r="J14" i="12" s="1"/>
  <c r="G14" i="12"/>
  <c r="H14" i="12" s="1"/>
  <c r="E14" i="12"/>
  <c r="F14" i="12" s="1"/>
  <c r="C14" i="12"/>
  <c r="D14" i="12" s="1"/>
  <c r="A14" i="12"/>
  <c r="B14" i="12" s="1"/>
  <c r="M13" i="12"/>
  <c r="N13" i="12" s="1"/>
  <c r="K13" i="12"/>
  <c r="L13" i="12" s="1"/>
  <c r="I13" i="12"/>
  <c r="J13" i="12" s="1"/>
  <c r="G13" i="12"/>
  <c r="H13" i="12" s="1"/>
  <c r="E13" i="12"/>
  <c r="F13" i="12" s="1"/>
  <c r="C13" i="12"/>
  <c r="D13" i="12" s="1"/>
  <c r="A13" i="12"/>
  <c r="B13" i="12" s="1"/>
  <c r="M12" i="12"/>
  <c r="N12" i="12" s="1"/>
  <c r="K12" i="12"/>
  <c r="L12" i="12" s="1"/>
  <c r="I12" i="12"/>
  <c r="J12" i="12" s="1"/>
  <c r="G12" i="12"/>
  <c r="H12" i="12" s="1"/>
  <c r="E12" i="12"/>
  <c r="F12" i="12" s="1"/>
  <c r="C12" i="12"/>
  <c r="D12" i="12" s="1"/>
  <c r="A12" i="12"/>
  <c r="B12" i="12" s="1"/>
  <c r="M11" i="12"/>
  <c r="N11" i="12" s="1"/>
  <c r="K11" i="12"/>
  <c r="L11" i="12" s="1"/>
  <c r="I11" i="12"/>
  <c r="J11" i="12" s="1"/>
  <c r="G11" i="12"/>
  <c r="H11" i="12" s="1"/>
  <c r="E11" i="12"/>
  <c r="F11" i="12" s="1"/>
  <c r="C11" i="12"/>
  <c r="D11" i="12" s="1"/>
  <c r="A11" i="12"/>
  <c r="B11" i="12" s="1"/>
  <c r="M10" i="12"/>
  <c r="N10" i="12" s="1"/>
  <c r="K10" i="12"/>
  <c r="L10" i="12" s="1"/>
  <c r="I10" i="12"/>
  <c r="J10" i="12" s="1"/>
  <c r="H10" i="12"/>
  <c r="G10" i="12"/>
  <c r="E10" i="12"/>
  <c r="F10" i="12" s="1"/>
  <c r="C10" i="12"/>
  <c r="D10" i="12" s="1"/>
  <c r="A10" i="12"/>
  <c r="B10" i="12" s="1"/>
  <c r="M9" i="12"/>
  <c r="N9" i="12" s="1"/>
  <c r="K9" i="12"/>
  <c r="L9" i="12" s="1"/>
  <c r="I9" i="12"/>
  <c r="J9" i="12" s="1"/>
  <c r="G9" i="12"/>
  <c r="H9" i="12" s="1"/>
  <c r="E9" i="12"/>
  <c r="F9" i="12" s="1"/>
  <c r="C9" i="12"/>
  <c r="D9" i="12" s="1"/>
  <c r="A9" i="12"/>
  <c r="B9" i="12" s="1"/>
  <c r="M8" i="12"/>
  <c r="N8" i="12" s="1"/>
  <c r="K8" i="12"/>
  <c r="L8" i="12" s="1"/>
  <c r="I8" i="12"/>
  <c r="J8" i="12" s="1"/>
  <c r="G8" i="12"/>
  <c r="H8" i="12" s="1"/>
  <c r="E8" i="12"/>
  <c r="F8" i="12" s="1"/>
  <c r="C8" i="12"/>
  <c r="D8" i="12" s="1"/>
  <c r="A8" i="12"/>
  <c r="B8" i="12" s="1"/>
  <c r="M7" i="12"/>
  <c r="N7" i="12" s="1"/>
  <c r="K7" i="12"/>
  <c r="L7" i="12" s="1"/>
  <c r="I7" i="12"/>
  <c r="J7" i="12" s="1"/>
  <c r="G7" i="12"/>
  <c r="H7" i="12" s="1"/>
  <c r="E7" i="12"/>
  <c r="F7" i="12" s="1"/>
  <c r="C7" i="12"/>
  <c r="D7" i="12" s="1"/>
  <c r="A7" i="12"/>
  <c r="B7" i="12" s="1"/>
  <c r="M6" i="12"/>
  <c r="N6" i="12" s="1"/>
  <c r="K6" i="12"/>
  <c r="L6" i="12" s="1"/>
  <c r="I6" i="12"/>
  <c r="J6" i="12" s="1"/>
  <c r="G6" i="12"/>
  <c r="H6" i="12" s="1"/>
  <c r="E6" i="12"/>
  <c r="F6" i="12" s="1"/>
  <c r="C6" i="12"/>
  <c r="D6" i="12" s="1"/>
  <c r="A6" i="12"/>
  <c r="B6" i="12" s="1"/>
  <c r="M5" i="12"/>
  <c r="N5" i="12" s="1"/>
  <c r="K5" i="12"/>
  <c r="L5" i="12" s="1"/>
  <c r="I5" i="12"/>
  <c r="J5" i="12" s="1"/>
  <c r="G5" i="12"/>
  <c r="H5" i="12" s="1"/>
  <c r="E5" i="12"/>
  <c r="F5" i="12" s="1"/>
  <c r="C5" i="12"/>
  <c r="D5" i="12" s="1"/>
  <c r="A5" i="12"/>
  <c r="B5" i="12" s="1"/>
  <c r="M4" i="12"/>
  <c r="N4" i="12" s="1"/>
  <c r="K4" i="12"/>
  <c r="L4" i="12" s="1"/>
  <c r="I4" i="12"/>
  <c r="J4" i="12" s="1"/>
  <c r="G4" i="12"/>
  <c r="H4" i="12" s="1"/>
  <c r="E4" i="12"/>
  <c r="F4" i="12" s="1"/>
  <c r="C4" i="12"/>
  <c r="D4" i="12" s="1"/>
  <c r="A4" i="12"/>
  <c r="B4" i="12" s="1"/>
  <c r="M3" i="12"/>
  <c r="N3" i="12" s="1"/>
  <c r="K3" i="12"/>
  <c r="L3" i="12" s="1"/>
  <c r="J3" i="12"/>
  <c r="I3" i="12" s="1"/>
  <c r="G3" i="12"/>
  <c r="H3" i="12" s="1"/>
  <c r="E3" i="12"/>
  <c r="F3" i="12" s="1"/>
  <c r="C3" i="12"/>
  <c r="D3" i="12" s="1"/>
  <c r="A3" i="12"/>
  <c r="B3" i="12" s="1"/>
  <c r="M34" i="9"/>
  <c r="L34" i="9"/>
  <c r="K34" i="9"/>
  <c r="J34" i="9"/>
  <c r="I34" i="9"/>
  <c r="H34" i="9"/>
  <c r="G34" i="9"/>
  <c r="F34" i="9"/>
  <c r="E34" i="9"/>
  <c r="D34" i="9"/>
  <c r="C34" i="9"/>
  <c r="B34" i="9"/>
  <c r="A32" i="9"/>
  <c r="I32" i="9" s="1"/>
  <c r="A31" i="9"/>
  <c r="M31" i="9" s="1"/>
  <c r="A30" i="9"/>
  <c r="I30" i="9" s="1"/>
  <c r="A29" i="9"/>
  <c r="D29" i="9" s="1"/>
  <c r="A28" i="9"/>
  <c r="I28" i="9" s="1"/>
  <c r="A27" i="9"/>
  <c r="M27" i="9" s="1"/>
  <c r="A26" i="9"/>
  <c r="I26" i="9" s="1"/>
  <c r="A25" i="9"/>
  <c r="L25" i="9" s="1"/>
  <c r="A24" i="9"/>
  <c r="I24" i="9" s="1"/>
  <c r="B23" i="9"/>
  <c r="A23" i="9"/>
  <c r="M23" i="9" s="1"/>
  <c r="A22" i="9"/>
  <c r="I22" i="9" s="1"/>
  <c r="A21" i="9"/>
  <c r="D21" i="9" s="1"/>
  <c r="A20" i="9"/>
  <c r="I20" i="9" s="1"/>
  <c r="A19" i="9"/>
  <c r="F19" i="9" s="1"/>
  <c r="A16" i="9"/>
  <c r="M16" i="9" s="1"/>
  <c r="A15" i="9"/>
  <c r="M15" i="9" s="1"/>
  <c r="A14" i="9"/>
  <c r="A13" i="9"/>
  <c r="L13" i="9" s="1"/>
  <c r="A12" i="9"/>
  <c r="L12" i="9" s="1"/>
  <c r="A11" i="9"/>
  <c r="H11" i="9" s="1"/>
  <c r="A10" i="9"/>
  <c r="L10" i="9" s="1"/>
  <c r="A9" i="9"/>
  <c r="I9" i="9" s="1"/>
  <c r="A8" i="9"/>
  <c r="M8" i="9" s="1"/>
  <c r="A7" i="9"/>
  <c r="M7" i="9" s="1"/>
  <c r="A6" i="9"/>
  <c r="M6" i="9" s="1"/>
  <c r="A5" i="9"/>
  <c r="I5" i="9" s="1"/>
  <c r="A4" i="9"/>
  <c r="M4" i="9" s="1"/>
  <c r="A3" i="9"/>
  <c r="M3" i="9" s="1"/>
  <c r="A32" i="8"/>
  <c r="K32" i="8" s="1"/>
  <c r="A31" i="8"/>
  <c r="M31" i="8" s="1"/>
  <c r="A30" i="8"/>
  <c r="K30" i="8" s="1"/>
  <c r="A29" i="8"/>
  <c r="M29" i="8" s="1"/>
  <c r="A28" i="8"/>
  <c r="K28" i="8" s="1"/>
  <c r="A27" i="8"/>
  <c r="M27" i="8" s="1"/>
  <c r="A26" i="8"/>
  <c r="K26" i="8" s="1"/>
  <c r="A25" i="8"/>
  <c r="M25" i="8" s="1"/>
  <c r="A24" i="8"/>
  <c r="K24" i="8" s="1"/>
  <c r="F23" i="8"/>
  <c r="A23" i="8"/>
  <c r="M23" i="8" s="1"/>
  <c r="A22" i="8"/>
  <c r="K22" i="8" s="1"/>
  <c r="A21" i="8"/>
  <c r="M21" i="8" s="1"/>
  <c r="A20" i="8"/>
  <c r="M20" i="8" s="1"/>
  <c r="A19" i="8"/>
  <c r="L19" i="8" s="1"/>
  <c r="A18" i="8"/>
  <c r="M18" i="8" s="1"/>
  <c r="A17" i="8"/>
  <c r="L17" i="8" s="1"/>
  <c r="A16" i="8"/>
  <c r="M16" i="8" s="1"/>
  <c r="A15" i="8"/>
  <c r="L15" i="8" s="1"/>
  <c r="A14" i="8"/>
  <c r="M14" i="8" s="1"/>
  <c r="A13" i="8"/>
  <c r="M13" i="8" s="1"/>
  <c r="A12" i="8"/>
  <c r="M12" i="8" s="1"/>
  <c r="A11" i="8"/>
  <c r="M11" i="8" s="1"/>
  <c r="A10" i="8"/>
  <c r="M10" i="8" s="1"/>
  <c r="A9" i="8"/>
  <c r="M9" i="8" s="1"/>
  <c r="A8" i="8"/>
  <c r="M8" i="8" s="1"/>
  <c r="A7" i="8"/>
  <c r="M7" i="8" s="1"/>
  <c r="A6" i="8"/>
  <c r="M6" i="8" s="1"/>
  <c r="A5" i="8"/>
  <c r="M5" i="8" s="1"/>
  <c r="A4" i="8"/>
  <c r="K4" i="8" s="1"/>
  <c r="A3" i="8"/>
  <c r="J3" i="8" s="1"/>
  <c r="N33" i="5"/>
  <c r="B40" i="9" s="1"/>
  <c r="L40" i="9" s="1"/>
  <c r="F750" i="6" a="1"/>
  <c r="F750" i="6" s="1"/>
  <c r="E750" i="6" a="1"/>
  <c r="E750" i="6" s="1"/>
  <c r="D750" i="6" a="1"/>
  <c r="D750" i="6" s="1"/>
  <c r="C750" i="6" a="1"/>
  <c r="C750" i="6" s="1"/>
  <c r="B750" i="6" a="1"/>
  <c r="B750" i="6" s="1"/>
  <c r="A750" i="6" a="1"/>
  <c r="A750" i="6" s="1"/>
  <c r="F749" i="6" a="1"/>
  <c r="F749" i="6" s="1"/>
  <c r="E749" i="6" a="1"/>
  <c r="E749" i="6" s="1"/>
  <c r="D749" i="6" a="1"/>
  <c r="D749" i="6" s="1"/>
  <c r="C749" i="6" a="1"/>
  <c r="C749" i="6" s="1"/>
  <c r="B749" i="6" a="1"/>
  <c r="B749" i="6" s="1"/>
  <c r="A749" i="6" a="1"/>
  <c r="A749" i="6" s="1"/>
  <c r="F748" i="6" a="1"/>
  <c r="F748" i="6" s="1"/>
  <c r="E748" i="6" a="1"/>
  <c r="E748" i="6" s="1"/>
  <c r="D748" i="6" a="1"/>
  <c r="D748" i="6" s="1"/>
  <c r="C748" i="6" a="1"/>
  <c r="C748" i="6" s="1"/>
  <c r="B748" i="6" a="1"/>
  <c r="B748" i="6" s="1"/>
  <c r="A748" i="6" a="1"/>
  <c r="A748" i="6" s="1"/>
  <c r="F747" i="6" a="1"/>
  <c r="F747" i="6" s="1"/>
  <c r="E747" i="6" a="1"/>
  <c r="E747" i="6" s="1"/>
  <c r="D747" i="6" a="1"/>
  <c r="D747" i="6" s="1"/>
  <c r="C747" i="6" a="1"/>
  <c r="C747" i="6" s="1"/>
  <c r="B747" i="6" a="1"/>
  <c r="B747" i="6" s="1"/>
  <c r="A747" i="6" a="1"/>
  <c r="A747" i="6" s="1"/>
  <c r="F746" i="6" a="1"/>
  <c r="F746" i="6" s="1"/>
  <c r="E746" i="6" a="1"/>
  <c r="E746" i="6" s="1"/>
  <c r="D746" i="6" a="1"/>
  <c r="D746" i="6" s="1"/>
  <c r="C746" i="6" a="1"/>
  <c r="C746" i="6" s="1"/>
  <c r="B746" i="6" a="1"/>
  <c r="B746" i="6" s="1"/>
  <c r="A746" i="6" a="1"/>
  <c r="A746" i="6" s="1"/>
  <c r="F745" i="6" a="1"/>
  <c r="F745" i="6" s="1"/>
  <c r="E745" i="6" a="1"/>
  <c r="E745" i="6" s="1"/>
  <c r="D745" i="6" a="1"/>
  <c r="D745" i="6" s="1"/>
  <c r="C745" i="6" a="1"/>
  <c r="C745" i="6" s="1"/>
  <c r="B745" i="6" a="1"/>
  <c r="B745" i="6" s="1"/>
  <c r="A745" i="6" a="1"/>
  <c r="A745" i="6" s="1"/>
  <c r="F744" i="6" a="1"/>
  <c r="F744" i="6" s="1"/>
  <c r="E744" i="6" a="1"/>
  <c r="E744" i="6" s="1"/>
  <c r="D744" i="6" a="1"/>
  <c r="D744" i="6" s="1"/>
  <c r="C744" i="6" a="1"/>
  <c r="C744" i="6" s="1"/>
  <c r="B744" i="6" a="1"/>
  <c r="B744" i="6" s="1"/>
  <c r="A744" i="6" a="1"/>
  <c r="A744" i="6" s="1"/>
  <c r="F743" i="6" a="1"/>
  <c r="F743" i="6" s="1"/>
  <c r="E743" i="6" a="1"/>
  <c r="E743" i="6" s="1"/>
  <c r="D743" i="6" a="1"/>
  <c r="D743" i="6" s="1"/>
  <c r="C743" i="6" a="1"/>
  <c r="C743" i="6" s="1"/>
  <c r="B743" i="6" a="1"/>
  <c r="B743" i="6" s="1"/>
  <c r="A743" i="6" a="1"/>
  <c r="A743" i="6" s="1"/>
  <c r="F742" i="6" a="1"/>
  <c r="F742" i="6" s="1"/>
  <c r="E742" i="6" a="1"/>
  <c r="E742" i="6" s="1"/>
  <c r="D742" i="6" a="1"/>
  <c r="D742" i="6" s="1"/>
  <c r="C742" i="6" a="1"/>
  <c r="C742" i="6" s="1"/>
  <c r="B742" i="6" a="1"/>
  <c r="B742" i="6" s="1"/>
  <c r="A742" i="6" a="1"/>
  <c r="A742" i="6" s="1"/>
  <c r="F741" i="6" a="1"/>
  <c r="F741" i="6" s="1"/>
  <c r="E741" i="6" a="1"/>
  <c r="E741" i="6" s="1"/>
  <c r="D741" i="6" a="1"/>
  <c r="D741" i="6" s="1"/>
  <c r="C741" i="6" a="1"/>
  <c r="C741" i="6" s="1"/>
  <c r="B741" i="6" a="1"/>
  <c r="B741" i="6" s="1"/>
  <c r="A741" i="6" a="1"/>
  <c r="A741" i="6" s="1"/>
  <c r="F740" i="6" a="1"/>
  <c r="F740" i="6" s="1"/>
  <c r="E740" i="6" a="1"/>
  <c r="E740" i="6" s="1"/>
  <c r="D740" i="6" a="1"/>
  <c r="D740" i="6" s="1"/>
  <c r="C740" i="6" a="1"/>
  <c r="C740" i="6" s="1"/>
  <c r="B740" i="6" a="1"/>
  <c r="B740" i="6" s="1"/>
  <c r="A740" i="6" a="1"/>
  <c r="A740" i="6" s="1"/>
  <c r="F739" i="6" a="1"/>
  <c r="F739" i="6" s="1"/>
  <c r="E739" i="6" a="1"/>
  <c r="E739" i="6" s="1"/>
  <c r="D739" i="6" a="1"/>
  <c r="D739" i="6" s="1"/>
  <c r="C739" i="6" a="1"/>
  <c r="C739" i="6" s="1"/>
  <c r="B739" i="6" a="1"/>
  <c r="B739" i="6" s="1"/>
  <c r="A739" i="6" a="1"/>
  <c r="A739" i="6" s="1"/>
  <c r="F738" i="6" a="1"/>
  <c r="F738" i="6" s="1"/>
  <c r="E738" i="6" a="1"/>
  <c r="E738" i="6" s="1"/>
  <c r="D738" i="6" a="1"/>
  <c r="D738" i="6" s="1"/>
  <c r="C738" i="6" a="1"/>
  <c r="C738" i="6" s="1"/>
  <c r="B738" i="6" a="1"/>
  <c r="B738" i="6" s="1"/>
  <c r="A738" i="6" a="1"/>
  <c r="A738" i="6" s="1"/>
  <c r="F737" i="6" a="1"/>
  <c r="F737" i="6" s="1"/>
  <c r="E737" i="6" a="1"/>
  <c r="E737" i="6" s="1"/>
  <c r="D737" i="6" a="1"/>
  <c r="D737" i="6" s="1"/>
  <c r="C737" i="6" a="1"/>
  <c r="C737" i="6" s="1"/>
  <c r="B737" i="6" a="1"/>
  <c r="B737" i="6" s="1"/>
  <c r="A737" i="6" a="1"/>
  <c r="A737" i="6" s="1"/>
  <c r="F736" i="6" a="1"/>
  <c r="F736" i="6" s="1"/>
  <c r="E736" i="6" a="1"/>
  <c r="E736" i="6" s="1"/>
  <c r="D736" i="6" a="1"/>
  <c r="D736" i="6" s="1"/>
  <c r="C736" i="6" a="1"/>
  <c r="C736" i="6" s="1"/>
  <c r="B736" i="6" a="1"/>
  <c r="B736" i="6" s="1"/>
  <c r="A736" i="6" a="1"/>
  <c r="A736" i="6" s="1"/>
  <c r="F735" i="6" a="1"/>
  <c r="F735" i="6" s="1"/>
  <c r="E735" i="6" a="1"/>
  <c r="E735" i="6" s="1"/>
  <c r="D735" i="6" a="1"/>
  <c r="D735" i="6" s="1"/>
  <c r="C735" i="6" a="1"/>
  <c r="C735" i="6" s="1"/>
  <c r="B735" i="6" a="1"/>
  <c r="B735" i="6" s="1"/>
  <c r="A735" i="6" a="1"/>
  <c r="A735" i="6" s="1"/>
  <c r="F734" i="6" a="1"/>
  <c r="F734" i="6" s="1"/>
  <c r="E734" i="6" a="1"/>
  <c r="E734" i="6" s="1"/>
  <c r="D734" i="6" a="1"/>
  <c r="D734" i="6" s="1"/>
  <c r="C734" i="6" a="1"/>
  <c r="C734" i="6" s="1"/>
  <c r="B734" i="6" a="1"/>
  <c r="B734" i="6" s="1"/>
  <c r="A734" i="6" a="1"/>
  <c r="A734" i="6" s="1"/>
  <c r="F733" i="6" a="1"/>
  <c r="F733" i="6" s="1"/>
  <c r="E733" i="6" a="1"/>
  <c r="E733" i="6" s="1"/>
  <c r="D733" i="6" a="1"/>
  <c r="D733" i="6" s="1"/>
  <c r="C733" i="6" a="1"/>
  <c r="C733" i="6" s="1"/>
  <c r="B733" i="6" a="1"/>
  <c r="B733" i="6" s="1"/>
  <c r="A733" i="6" a="1"/>
  <c r="A733" i="6" s="1"/>
  <c r="F732" i="6" a="1"/>
  <c r="F732" i="6" s="1"/>
  <c r="E732" i="6" a="1"/>
  <c r="E732" i="6" s="1"/>
  <c r="D732" i="6" a="1"/>
  <c r="D732" i="6" s="1"/>
  <c r="C732" i="6" a="1"/>
  <c r="C732" i="6" s="1"/>
  <c r="B732" i="6" a="1"/>
  <c r="B732" i="6" s="1"/>
  <c r="A732" i="6" a="1"/>
  <c r="A732" i="6" s="1"/>
  <c r="F731" i="6" a="1"/>
  <c r="F731" i="6" s="1"/>
  <c r="E731" i="6" a="1"/>
  <c r="E731" i="6" s="1"/>
  <c r="D731" i="6" a="1"/>
  <c r="D731" i="6" s="1"/>
  <c r="C731" i="6" a="1"/>
  <c r="C731" i="6" s="1"/>
  <c r="B731" i="6" a="1"/>
  <c r="B731" i="6" s="1"/>
  <c r="A731" i="6" a="1"/>
  <c r="A731" i="6" s="1"/>
  <c r="F730" i="6" a="1"/>
  <c r="F730" i="6" s="1"/>
  <c r="E730" i="6" a="1"/>
  <c r="E730" i="6" s="1"/>
  <c r="D730" i="6" a="1"/>
  <c r="D730" i="6" s="1"/>
  <c r="C730" i="6" a="1"/>
  <c r="C730" i="6" s="1"/>
  <c r="B730" i="6" a="1"/>
  <c r="B730" i="6" s="1"/>
  <c r="A730" i="6" a="1"/>
  <c r="A730" i="6" s="1"/>
  <c r="F729" i="6" a="1"/>
  <c r="F729" i="6" s="1"/>
  <c r="E729" i="6" a="1"/>
  <c r="E729" i="6" s="1"/>
  <c r="D729" i="6" a="1"/>
  <c r="D729" i="6" s="1"/>
  <c r="C729" i="6" a="1"/>
  <c r="C729" i="6" s="1"/>
  <c r="B729" i="6" a="1"/>
  <c r="B729" i="6" s="1"/>
  <c r="A729" i="6" a="1"/>
  <c r="A729" i="6" s="1"/>
  <c r="F728" i="6" a="1"/>
  <c r="F728" i="6" s="1"/>
  <c r="E728" i="6" a="1"/>
  <c r="E728" i="6" s="1"/>
  <c r="D728" i="6" a="1"/>
  <c r="D728" i="6" s="1"/>
  <c r="C728" i="6" a="1"/>
  <c r="C728" i="6" s="1"/>
  <c r="B728" i="6" a="1"/>
  <c r="B728" i="6" s="1"/>
  <c r="A728" i="6" a="1"/>
  <c r="A728" i="6" s="1"/>
  <c r="F727" i="6" a="1"/>
  <c r="F727" i="6" s="1"/>
  <c r="E727" i="6" a="1"/>
  <c r="E727" i="6" s="1"/>
  <c r="D727" i="6" a="1"/>
  <c r="D727" i="6" s="1"/>
  <c r="C727" i="6" a="1"/>
  <c r="C727" i="6" s="1"/>
  <c r="B727" i="6" a="1"/>
  <c r="B727" i="6" s="1"/>
  <c r="A727" i="6" a="1"/>
  <c r="A727" i="6" s="1"/>
  <c r="F726" i="6" a="1"/>
  <c r="F726" i="6" s="1"/>
  <c r="E726" i="6" a="1"/>
  <c r="E726" i="6" s="1"/>
  <c r="D726" i="6" a="1"/>
  <c r="D726" i="6" s="1"/>
  <c r="C726" i="6" a="1"/>
  <c r="C726" i="6" s="1"/>
  <c r="B726" i="6" a="1"/>
  <c r="B726" i="6" s="1"/>
  <c r="A726" i="6" a="1"/>
  <c r="A726" i="6" s="1"/>
  <c r="F725" i="6" a="1"/>
  <c r="F725" i="6" s="1"/>
  <c r="E725" i="6" a="1"/>
  <c r="E725" i="6" s="1"/>
  <c r="D725" i="6" a="1"/>
  <c r="D725" i="6" s="1"/>
  <c r="C725" i="6" a="1"/>
  <c r="C725" i="6" s="1"/>
  <c r="B725" i="6" a="1"/>
  <c r="B725" i="6" s="1"/>
  <c r="A725" i="6" a="1"/>
  <c r="A725" i="6" s="1"/>
  <c r="F724" i="6" a="1"/>
  <c r="F724" i="6" s="1"/>
  <c r="E724" i="6" a="1"/>
  <c r="E724" i="6" s="1"/>
  <c r="D724" i="6" a="1"/>
  <c r="D724" i="6" s="1"/>
  <c r="C724" i="6" a="1"/>
  <c r="C724" i="6" s="1"/>
  <c r="B724" i="6" a="1"/>
  <c r="B724" i="6" s="1"/>
  <c r="A724" i="6" a="1"/>
  <c r="A724" i="6" s="1"/>
  <c r="F723" i="6" a="1"/>
  <c r="F723" i="6" s="1"/>
  <c r="E723" i="6" a="1"/>
  <c r="E723" i="6" s="1"/>
  <c r="D723" i="6" a="1"/>
  <c r="D723" i="6" s="1"/>
  <c r="C723" i="6" a="1"/>
  <c r="C723" i="6" s="1"/>
  <c r="B723" i="6" a="1"/>
  <c r="B723" i="6" s="1"/>
  <c r="A723" i="6" a="1"/>
  <c r="A723" i="6" s="1"/>
  <c r="F722" i="6" a="1"/>
  <c r="F722" i="6" s="1"/>
  <c r="E722" i="6" a="1"/>
  <c r="E722" i="6" s="1"/>
  <c r="D722" i="6" a="1"/>
  <c r="D722" i="6" s="1"/>
  <c r="C722" i="6" a="1"/>
  <c r="C722" i="6" s="1"/>
  <c r="B722" i="6" a="1"/>
  <c r="B722" i="6" s="1"/>
  <c r="A722" i="6" a="1"/>
  <c r="A722" i="6" s="1"/>
  <c r="F721" i="6" a="1"/>
  <c r="F721" i="6" s="1"/>
  <c r="E721" i="6" a="1"/>
  <c r="E721" i="6" s="1"/>
  <c r="D721" i="6" a="1"/>
  <c r="D721" i="6" s="1"/>
  <c r="C721" i="6" a="1"/>
  <c r="C721" i="6" s="1"/>
  <c r="B721" i="6" a="1"/>
  <c r="B721" i="6" s="1"/>
  <c r="A721" i="6" a="1"/>
  <c r="A721" i="6" s="1"/>
  <c r="F720" i="6" a="1"/>
  <c r="F720" i="6" s="1"/>
  <c r="E720" i="6" a="1"/>
  <c r="E720" i="6" s="1"/>
  <c r="D720" i="6" a="1"/>
  <c r="D720" i="6" s="1"/>
  <c r="C720" i="6" a="1"/>
  <c r="C720" i="6" s="1"/>
  <c r="B720" i="6" a="1"/>
  <c r="B720" i="6" s="1"/>
  <c r="A720" i="6" a="1"/>
  <c r="A720" i="6" s="1"/>
  <c r="F719" i="6" a="1"/>
  <c r="F719" i="6" s="1"/>
  <c r="E719" i="6" a="1"/>
  <c r="E719" i="6" s="1"/>
  <c r="D719" i="6" a="1"/>
  <c r="D719" i="6" s="1"/>
  <c r="C719" i="6" a="1"/>
  <c r="C719" i="6" s="1"/>
  <c r="B719" i="6" a="1"/>
  <c r="B719" i="6" s="1"/>
  <c r="A719" i="6" a="1"/>
  <c r="A719" i="6" s="1"/>
  <c r="F718" i="6" a="1"/>
  <c r="F718" i="6" s="1"/>
  <c r="E718" i="6" a="1"/>
  <c r="E718" i="6" s="1"/>
  <c r="D718" i="6" a="1"/>
  <c r="D718" i="6" s="1"/>
  <c r="C718" i="6" a="1"/>
  <c r="C718" i="6" s="1"/>
  <c r="B718" i="6" a="1"/>
  <c r="B718" i="6" s="1"/>
  <c r="A718" i="6" a="1"/>
  <c r="A718" i="6" s="1"/>
  <c r="F717" i="6" a="1"/>
  <c r="F717" i="6" s="1"/>
  <c r="E717" i="6" a="1"/>
  <c r="E717" i="6" s="1"/>
  <c r="D717" i="6" a="1"/>
  <c r="D717" i="6" s="1"/>
  <c r="C717" i="6" a="1"/>
  <c r="C717" i="6" s="1"/>
  <c r="B717" i="6" a="1"/>
  <c r="B717" i="6" s="1"/>
  <c r="A717" i="6" a="1"/>
  <c r="A717" i="6" s="1"/>
  <c r="F716" i="6" a="1"/>
  <c r="F716" i="6" s="1"/>
  <c r="E716" i="6" a="1"/>
  <c r="E716" i="6" s="1"/>
  <c r="D716" i="6" a="1"/>
  <c r="D716" i="6" s="1"/>
  <c r="C716" i="6" a="1"/>
  <c r="C716" i="6" s="1"/>
  <c r="B716" i="6" a="1"/>
  <c r="B716" i="6" s="1"/>
  <c r="A716" i="6" a="1"/>
  <c r="A716" i="6" s="1"/>
  <c r="F715" i="6" a="1"/>
  <c r="F715" i="6" s="1"/>
  <c r="E715" i="6" a="1"/>
  <c r="E715" i="6" s="1"/>
  <c r="D715" i="6" a="1"/>
  <c r="D715" i="6" s="1"/>
  <c r="C715" i="6" a="1"/>
  <c r="C715" i="6" s="1"/>
  <c r="B715" i="6" a="1"/>
  <c r="B715" i="6" s="1"/>
  <c r="A715" i="6" a="1"/>
  <c r="A715" i="6" s="1"/>
  <c r="F714" i="6" a="1"/>
  <c r="F714" i="6" s="1"/>
  <c r="E714" i="6" a="1"/>
  <c r="E714" i="6" s="1"/>
  <c r="D714" i="6" a="1"/>
  <c r="D714" i="6" s="1"/>
  <c r="C714" i="6" a="1"/>
  <c r="C714" i="6" s="1"/>
  <c r="B714" i="6" a="1"/>
  <c r="B714" i="6" s="1"/>
  <c r="A714" i="6" a="1"/>
  <c r="A714" i="6" s="1"/>
  <c r="F713" i="6" a="1"/>
  <c r="F713" i="6" s="1"/>
  <c r="E713" i="6" a="1"/>
  <c r="E713" i="6" s="1"/>
  <c r="D713" i="6" a="1"/>
  <c r="D713" i="6" s="1"/>
  <c r="C713" i="6" a="1"/>
  <c r="C713" i="6" s="1"/>
  <c r="B713" i="6" a="1"/>
  <c r="B713" i="6" s="1"/>
  <c r="A713" i="6" a="1"/>
  <c r="A713" i="6" s="1"/>
  <c r="F712" i="6" a="1"/>
  <c r="F712" i="6" s="1"/>
  <c r="E712" i="6" a="1"/>
  <c r="E712" i="6" s="1"/>
  <c r="D712" i="6" a="1"/>
  <c r="D712" i="6" s="1"/>
  <c r="C712" i="6" a="1"/>
  <c r="C712" i="6" s="1"/>
  <c r="B712" i="6" a="1"/>
  <c r="B712" i="6" s="1"/>
  <c r="A712" i="6" a="1"/>
  <c r="A712" i="6" s="1"/>
  <c r="F711" i="6" a="1"/>
  <c r="F711" i="6" s="1"/>
  <c r="E711" i="6" a="1"/>
  <c r="E711" i="6" s="1"/>
  <c r="D711" i="6" a="1"/>
  <c r="D711" i="6" s="1"/>
  <c r="C711" i="6" a="1"/>
  <c r="C711" i="6" s="1"/>
  <c r="B711" i="6" a="1"/>
  <c r="B711" i="6" s="1"/>
  <c r="A711" i="6" a="1"/>
  <c r="A711" i="6" s="1"/>
  <c r="F710" i="6" a="1"/>
  <c r="F710" i="6" s="1"/>
  <c r="E710" i="6" a="1"/>
  <c r="E710" i="6" s="1"/>
  <c r="D710" i="6" a="1"/>
  <c r="D710" i="6" s="1"/>
  <c r="C710" i="6" a="1"/>
  <c r="C710" i="6" s="1"/>
  <c r="B710" i="6" a="1"/>
  <c r="B710" i="6" s="1"/>
  <c r="A710" i="6" a="1"/>
  <c r="A710" i="6" s="1"/>
  <c r="F709" i="6" a="1"/>
  <c r="F709" i="6" s="1"/>
  <c r="E709" i="6" a="1"/>
  <c r="E709" i="6" s="1"/>
  <c r="D709" i="6" a="1"/>
  <c r="D709" i="6" s="1"/>
  <c r="C709" i="6" a="1"/>
  <c r="C709" i="6" s="1"/>
  <c r="B709" i="6" a="1"/>
  <c r="B709" i="6" s="1"/>
  <c r="A709" i="6" a="1"/>
  <c r="A709" i="6" s="1"/>
  <c r="F708" i="6" a="1"/>
  <c r="F708" i="6" s="1"/>
  <c r="E708" i="6" a="1"/>
  <c r="E708" i="6" s="1"/>
  <c r="D708" i="6" a="1"/>
  <c r="D708" i="6" s="1"/>
  <c r="C708" i="6" a="1"/>
  <c r="C708" i="6" s="1"/>
  <c r="B708" i="6" a="1"/>
  <c r="B708" i="6" s="1"/>
  <c r="A708" i="6" a="1"/>
  <c r="A708" i="6" s="1"/>
  <c r="F707" i="6" a="1"/>
  <c r="F707" i="6" s="1"/>
  <c r="E707" i="6" a="1"/>
  <c r="E707" i="6" s="1"/>
  <c r="D707" i="6" a="1"/>
  <c r="D707" i="6" s="1"/>
  <c r="C707" i="6" a="1"/>
  <c r="C707" i="6" s="1"/>
  <c r="B707" i="6" a="1"/>
  <c r="B707" i="6" s="1"/>
  <c r="A707" i="6" a="1"/>
  <c r="A707" i="6" s="1"/>
  <c r="F706" i="6" a="1"/>
  <c r="F706" i="6" s="1"/>
  <c r="E706" i="6" a="1"/>
  <c r="E706" i="6" s="1"/>
  <c r="D706" i="6" a="1"/>
  <c r="D706" i="6" s="1"/>
  <c r="C706" i="6" a="1"/>
  <c r="C706" i="6" s="1"/>
  <c r="B706" i="6" a="1"/>
  <c r="B706" i="6" s="1"/>
  <c r="A706" i="6" a="1"/>
  <c r="A706" i="6" s="1"/>
  <c r="F705" i="6" a="1"/>
  <c r="F705" i="6" s="1"/>
  <c r="E705" i="6" a="1"/>
  <c r="E705" i="6" s="1"/>
  <c r="D705" i="6" a="1"/>
  <c r="D705" i="6" s="1"/>
  <c r="C705" i="6" a="1"/>
  <c r="C705" i="6" s="1"/>
  <c r="B705" i="6" a="1"/>
  <c r="B705" i="6" s="1"/>
  <c r="A705" i="6" a="1"/>
  <c r="A705" i="6" s="1"/>
  <c r="F704" i="6" a="1"/>
  <c r="F704" i="6" s="1"/>
  <c r="E704" i="6" a="1"/>
  <c r="E704" i="6" s="1"/>
  <c r="D704" i="6" a="1"/>
  <c r="D704" i="6" s="1"/>
  <c r="C704" i="6" a="1"/>
  <c r="C704" i="6" s="1"/>
  <c r="B704" i="6" a="1"/>
  <c r="B704" i="6" s="1"/>
  <c r="A704" i="6" a="1"/>
  <c r="A704" i="6" s="1"/>
  <c r="F703" i="6" a="1"/>
  <c r="F703" i="6" s="1"/>
  <c r="E703" i="6" a="1"/>
  <c r="E703" i="6" s="1"/>
  <c r="D703" i="6" a="1"/>
  <c r="D703" i="6" s="1"/>
  <c r="C703" i="6" a="1"/>
  <c r="C703" i="6" s="1"/>
  <c r="B703" i="6" a="1"/>
  <c r="B703" i="6" s="1"/>
  <c r="A703" i="6" a="1"/>
  <c r="A703" i="6" s="1"/>
  <c r="F702" i="6" a="1"/>
  <c r="F702" i="6" s="1"/>
  <c r="E702" i="6" a="1"/>
  <c r="E702" i="6" s="1"/>
  <c r="D702" i="6" a="1"/>
  <c r="D702" i="6" s="1"/>
  <c r="C702" i="6" a="1"/>
  <c r="C702" i="6" s="1"/>
  <c r="B702" i="6" a="1"/>
  <c r="B702" i="6" s="1"/>
  <c r="A702" i="6" a="1"/>
  <c r="A702" i="6" s="1"/>
  <c r="F701" i="6" a="1"/>
  <c r="F701" i="6" s="1"/>
  <c r="E701" i="6" a="1"/>
  <c r="E701" i="6" s="1"/>
  <c r="D701" i="6" a="1"/>
  <c r="D701" i="6" s="1"/>
  <c r="C701" i="6" a="1"/>
  <c r="C701" i="6" s="1"/>
  <c r="B701" i="6" a="1"/>
  <c r="B701" i="6" s="1"/>
  <c r="A701" i="6" a="1"/>
  <c r="A701" i="6" s="1"/>
  <c r="F700" i="6" a="1"/>
  <c r="F700" i="6" s="1"/>
  <c r="E700" i="6" a="1"/>
  <c r="E700" i="6" s="1"/>
  <c r="D700" i="6" a="1"/>
  <c r="D700" i="6" s="1"/>
  <c r="C700" i="6" a="1"/>
  <c r="C700" i="6" s="1"/>
  <c r="B700" i="6" a="1"/>
  <c r="B700" i="6" s="1"/>
  <c r="A700" i="6" a="1"/>
  <c r="A700" i="6" s="1"/>
  <c r="F699" i="6" a="1"/>
  <c r="F699" i="6" s="1"/>
  <c r="E699" i="6" a="1"/>
  <c r="E699" i="6" s="1"/>
  <c r="D699" i="6" a="1"/>
  <c r="D699" i="6" s="1"/>
  <c r="C699" i="6" a="1"/>
  <c r="C699" i="6" s="1"/>
  <c r="B699" i="6" a="1"/>
  <c r="B699" i="6" s="1"/>
  <c r="A699" i="6" a="1"/>
  <c r="A699" i="6" s="1"/>
  <c r="F698" i="6" a="1"/>
  <c r="F698" i="6" s="1"/>
  <c r="E698" i="6" a="1"/>
  <c r="E698" i="6" s="1"/>
  <c r="D698" i="6" a="1"/>
  <c r="D698" i="6" s="1"/>
  <c r="C698" i="6" a="1"/>
  <c r="C698" i="6" s="1"/>
  <c r="B698" i="6" a="1"/>
  <c r="B698" i="6" s="1"/>
  <c r="A698" i="6" a="1"/>
  <c r="A698" i="6" s="1"/>
  <c r="F697" i="6" a="1"/>
  <c r="F697" i="6" s="1"/>
  <c r="E697" i="6" a="1"/>
  <c r="E697" i="6" s="1"/>
  <c r="D697" i="6" a="1"/>
  <c r="D697" i="6" s="1"/>
  <c r="C697" i="6" a="1"/>
  <c r="C697" i="6" s="1"/>
  <c r="B697" i="6" a="1"/>
  <c r="B697" i="6" s="1"/>
  <c r="A697" i="6" a="1"/>
  <c r="A697" i="6" s="1"/>
  <c r="F696" i="6" a="1"/>
  <c r="F696" i="6" s="1"/>
  <c r="E696" i="6" a="1"/>
  <c r="E696" i="6" s="1"/>
  <c r="D696" i="6" a="1"/>
  <c r="D696" i="6" s="1"/>
  <c r="C696" i="6" a="1"/>
  <c r="C696" i="6" s="1"/>
  <c r="B696" i="6" a="1"/>
  <c r="B696" i="6" s="1"/>
  <c r="A696" i="6" a="1"/>
  <c r="A696" i="6" s="1"/>
  <c r="F695" i="6" a="1"/>
  <c r="F695" i="6" s="1"/>
  <c r="E695" i="6" a="1"/>
  <c r="E695" i="6" s="1"/>
  <c r="D695" i="6" a="1"/>
  <c r="D695" i="6" s="1"/>
  <c r="C695" i="6" a="1"/>
  <c r="C695" i="6" s="1"/>
  <c r="B695" i="6" a="1"/>
  <c r="B695" i="6" s="1"/>
  <c r="A695" i="6" a="1"/>
  <c r="A695" i="6" s="1"/>
  <c r="F694" i="6" a="1"/>
  <c r="F694" i="6" s="1"/>
  <c r="E694" i="6" a="1"/>
  <c r="E694" i="6" s="1"/>
  <c r="D694" i="6" a="1"/>
  <c r="D694" i="6" s="1"/>
  <c r="C694" i="6" a="1"/>
  <c r="C694" i="6" s="1"/>
  <c r="B694" i="6" a="1"/>
  <c r="B694" i="6" s="1"/>
  <c r="A694" i="6" a="1"/>
  <c r="A694" i="6" s="1"/>
  <c r="F693" i="6" a="1"/>
  <c r="F693" i="6" s="1"/>
  <c r="E693" i="6" a="1"/>
  <c r="E693" i="6" s="1"/>
  <c r="D693" i="6" a="1"/>
  <c r="D693" i="6" s="1"/>
  <c r="C693" i="6" a="1"/>
  <c r="C693" i="6" s="1"/>
  <c r="B693" i="6" a="1"/>
  <c r="B693" i="6" s="1"/>
  <c r="A693" i="6" a="1"/>
  <c r="A693" i="6" s="1"/>
  <c r="F692" i="6" a="1"/>
  <c r="F692" i="6" s="1"/>
  <c r="E692" i="6" a="1"/>
  <c r="E692" i="6" s="1"/>
  <c r="D692" i="6" a="1"/>
  <c r="D692" i="6" s="1"/>
  <c r="C692" i="6" a="1"/>
  <c r="C692" i="6" s="1"/>
  <c r="B692" i="6" a="1"/>
  <c r="B692" i="6" s="1"/>
  <c r="A692" i="6" a="1"/>
  <c r="A692" i="6" s="1"/>
  <c r="F691" i="6" a="1"/>
  <c r="F691" i="6" s="1"/>
  <c r="E691" i="6" a="1"/>
  <c r="E691" i="6" s="1"/>
  <c r="D691" i="6" a="1"/>
  <c r="D691" i="6" s="1"/>
  <c r="C691" i="6" a="1"/>
  <c r="C691" i="6" s="1"/>
  <c r="B691" i="6" a="1"/>
  <c r="B691" i="6" s="1"/>
  <c r="A691" i="6" a="1"/>
  <c r="A691" i="6" s="1"/>
  <c r="F690" i="6" a="1"/>
  <c r="F690" i="6" s="1"/>
  <c r="E690" i="6" a="1"/>
  <c r="E690" i="6" s="1"/>
  <c r="D690" i="6" a="1"/>
  <c r="D690" i="6" s="1"/>
  <c r="C690" i="6" a="1"/>
  <c r="C690" i="6" s="1"/>
  <c r="B690" i="6" a="1"/>
  <c r="B690" i="6" s="1"/>
  <c r="A690" i="6" a="1"/>
  <c r="A690" i="6" s="1"/>
  <c r="F689" i="6" a="1"/>
  <c r="F689" i="6" s="1"/>
  <c r="E689" i="6" a="1"/>
  <c r="E689" i="6" s="1"/>
  <c r="D689" i="6" a="1"/>
  <c r="D689" i="6" s="1"/>
  <c r="C689" i="6" a="1"/>
  <c r="C689" i="6" s="1"/>
  <c r="B689" i="6" a="1"/>
  <c r="B689" i="6" s="1"/>
  <c r="A689" i="6" a="1"/>
  <c r="A689" i="6" s="1"/>
  <c r="F688" i="6" a="1"/>
  <c r="F688" i="6" s="1"/>
  <c r="E688" i="6" a="1"/>
  <c r="E688" i="6" s="1"/>
  <c r="D688" i="6" a="1"/>
  <c r="D688" i="6" s="1"/>
  <c r="C688" i="6" a="1"/>
  <c r="C688" i="6" s="1"/>
  <c r="B688" i="6" a="1"/>
  <c r="B688" i="6" s="1"/>
  <c r="A688" i="6" a="1"/>
  <c r="A688" i="6" s="1"/>
  <c r="F687" i="6" a="1"/>
  <c r="F687" i="6" s="1"/>
  <c r="E687" i="6" a="1"/>
  <c r="E687" i="6" s="1"/>
  <c r="D687" i="6" a="1"/>
  <c r="D687" i="6" s="1"/>
  <c r="C687" i="6" a="1"/>
  <c r="C687" i="6" s="1"/>
  <c r="B687" i="6" a="1"/>
  <c r="B687" i="6" s="1"/>
  <c r="A687" i="6" a="1"/>
  <c r="A687" i="6" s="1"/>
  <c r="F686" i="6" a="1"/>
  <c r="F686" i="6" s="1"/>
  <c r="E686" i="6" a="1"/>
  <c r="E686" i="6" s="1"/>
  <c r="D686" i="6" a="1"/>
  <c r="D686" i="6" s="1"/>
  <c r="C686" i="6" a="1"/>
  <c r="C686" i="6" s="1"/>
  <c r="B686" i="6" a="1"/>
  <c r="B686" i="6" s="1"/>
  <c r="A686" i="6" a="1"/>
  <c r="A686" i="6" s="1"/>
  <c r="F685" i="6" a="1"/>
  <c r="F685" i="6" s="1"/>
  <c r="E685" i="6" a="1"/>
  <c r="E685" i="6" s="1"/>
  <c r="D685" i="6" a="1"/>
  <c r="D685" i="6" s="1"/>
  <c r="C685" i="6" a="1"/>
  <c r="C685" i="6" s="1"/>
  <c r="B685" i="6" a="1"/>
  <c r="B685" i="6" s="1"/>
  <c r="A685" i="6" a="1"/>
  <c r="A685" i="6" s="1"/>
  <c r="F684" i="6" a="1"/>
  <c r="F684" i="6" s="1"/>
  <c r="E684" i="6" a="1"/>
  <c r="E684" i="6" s="1"/>
  <c r="D684" i="6" a="1"/>
  <c r="D684" i="6" s="1"/>
  <c r="C684" i="6" a="1"/>
  <c r="C684" i="6" s="1"/>
  <c r="B684" i="6" a="1"/>
  <c r="B684" i="6" s="1"/>
  <c r="A684" i="6" a="1"/>
  <c r="A684" i="6" s="1"/>
  <c r="F683" i="6" a="1"/>
  <c r="F683" i="6" s="1"/>
  <c r="E683" i="6" a="1"/>
  <c r="E683" i="6" s="1"/>
  <c r="D683" i="6" a="1"/>
  <c r="D683" i="6" s="1"/>
  <c r="C683" i="6" a="1"/>
  <c r="C683" i="6" s="1"/>
  <c r="B683" i="6" a="1"/>
  <c r="B683" i="6" s="1"/>
  <c r="A683" i="6" a="1"/>
  <c r="A683" i="6" s="1"/>
  <c r="F682" i="6" a="1"/>
  <c r="F682" i="6" s="1"/>
  <c r="E682" i="6" a="1"/>
  <c r="E682" i="6" s="1"/>
  <c r="D682" i="6" a="1"/>
  <c r="D682" i="6" s="1"/>
  <c r="C682" i="6" a="1"/>
  <c r="C682" i="6" s="1"/>
  <c r="B682" i="6" a="1"/>
  <c r="B682" i="6" s="1"/>
  <c r="A682" i="6" a="1"/>
  <c r="A682" i="6" s="1"/>
  <c r="F681" i="6" a="1"/>
  <c r="F681" i="6" s="1"/>
  <c r="E681" i="6" a="1"/>
  <c r="E681" i="6" s="1"/>
  <c r="D681" i="6" a="1"/>
  <c r="D681" i="6" s="1"/>
  <c r="C681" i="6" a="1"/>
  <c r="C681" i="6" s="1"/>
  <c r="B681" i="6" a="1"/>
  <c r="B681" i="6" s="1"/>
  <c r="A681" i="6" a="1"/>
  <c r="A681" i="6" s="1"/>
  <c r="F680" i="6" a="1"/>
  <c r="F680" i="6" s="1"/>
  <c r="E680" i="6" a="1"/>
  <c r="E680" i="6" s="1"/>
  <c r="D680" i="6" a="1"/>
  <c r="D680" i="6" s="1"/>
  <c r="C680" i="6" a="1"/>
  <c r="C680" i="6" s="1"/>
  <c r="B680" i="6" a="1"/>
  <c r="B680" i="6" s="1"/>
  <c r="A680" i="6" a="1"/>
  <c r="A680" i="6" s="1"/>
  <c r="F679" i="6" a="1"/>
  <c r="F679" i="6" s="1"/>
  <c r="E679" i="6" a="1"/>
  <c r="E679" i="6" s="1"/>
  <c r="D679" i="6" a="1"/>
  <c r="D679" i="6" s="1"/>
  <c r="C679" i="6" a="1"/>
  <c r="C679" i="6" s="1"/>
  <c r="B679" i="6" a="1"/>
  <c r="B679" i="6" s="1"/>
  <c r="A679" i="6" a="1"/>
  <c r="A679" i="6" s="1"/>
  <c r="F678" i="6" a="1"/>
  <c r="F678" i="6" s="1"/>
  <c r="E678" i="6" a="1"/>
  <c r="E678" i="6" s="1"/>
  <c r="D678" i="6" a="1"/>
  <c r="D678" i="6" s="1"/>
  <c r="C678" i="6" a="1"/>
  <c r="C678" i="6" s="1"/>
  <c r="B678" i="6" a="1"/>
  <c r="B678" i="6" s="1"/>
  <c r="A678" i="6" a="1"/>
  <c r="A678" i="6" s="1"/>
  <c r="F677" i="6" a="1"/>
  <c r="F677" i="6" s="1"/>
  <c r="E677" i="6" a="1"/>
  <c r="E677" i="6" s="1"/>
  <c r="D677" i="6" a="1"/>
  <c r="D677" i="6" s="1"/>
  <c r="C677" i="6" a="1"/>
  <c r="C677" i="6" s="1"/>
  <c r="B677" i="6" a="1"/>
  <c r="B677" i="6" s="1"/>
  <c r="A677" i="6" a="1"/>
  <c r="A677" i="6" s="1"/>
  <c r="F676" i="6" a="1"/>
  <c r="F676" i="6" s="1"/>
  <c r="E676" i="6" a="1"/>
  <c r="E676" i="6" s="1"/>
  <c r="D676" i="6" a="1"/>
  <c r="D676" i="6" s="1"/>
  <c r="C676" i="6" a="1"/>
  <c r="C676" i="6" s="1"/>
  <c r="B676" i="6" a="1"/>
  <c r="B676" i="6" s="1"/>
  <c r="A676" i="6" a="1"/>
  <c r="A676" i="6" s="1"/>
  <c r="F675" i="6" a="1"/>
  <c r="F675" i="6" s="1"/>
  <c r="E675" i="6" a="1"/>
  <c r="E675" i="6" s="1"/>
  <c r="D675" i="6" a="1"/>
  <c r="D675" i="6" s="1"/>
  <c r="C675" i="6" a="1"/>
  <c r="C675" i="6" s="1"/>
  <c r="B675" i="6" a="1"/>
  <c r="B675" i="6" s="1"/>
  <c r="A675" i="6" a="1"/>
  <c r="A675" i="6" s="1"/>
  <c r="F674" i="6" a="1"/>
  <c r="F674" i="6" s="1"/>
  <c r="E674" i="6" a="1"/>
  <c r="E674" i="6" s="1"/>
  <c r="D674" i="6" a="1"/>
  <c r="D674" i="6" s="1"/>
  <c r="C674" i="6" a="1"/>
  <c r="C674" i="6" s="1"/>
  <c r="B674" i="6" a="1"/>
  <c r="B674" i="6" s="1"/>
  <c r="A674" i="6" a="1"/>
  <c r="A674" i="6" s="1"/>
  <c r="F673" i="6" a="1"/>
  <c r="F673" i="6" s="1"/>
  <c r="E673" i="6" a="1"/>
  <c r="E673" i="6" s="1"/>
  <c r="D673" i="6" a="1"/>
  <c r="D673" i="6" s="1"/>
  <c r="C673" i="6" a="1"/>
  <c r="C673" i="6" s="1"/>
  <c r="B673" i="6" a="1"/>
  <c r="B673" i="6" s="1"/>
  <c r="A673" i="6" a="1"/>
  <c r="A673" i="6" s="1"/>
  <c r="F672" i="6" a="1"/>
  <c r="F672" i="6" s="1"/>
  <c r="E672" i="6" a="1"/>
  <c r="E672" i="6" s="1"/>
  <c r="D672" i="6" a="1"/>
  <c r="D672" i="6" s="1"/>
  <c r="C672" i="6" a="1"/>
  <c r="C672" i="6" s="1"/>
  <c r="B672" i="6" a="1"/>
  <c r="B672" i="6" s="1"/>
  <c r="A672" i="6" a="1"/>
  <c r="A672" i="6" s="1"/>
  <c r="F671" i="6" a="1"/>
  <c r="F671" i="6" s="1"/>
  <c r="E671" i="6" a="1"/>
  <c r="E671" i="6" s="1"/>
  <c r="D671" i="6" a="1"/>
  <c r="D671" i="6" s="1"/>
  <c r="C671" i="6" a="1"/>
  <c r="C671" i="6" s="1"/>
  <c r="B671" i="6" a="1"/>
  <c r="B671" i="6" s="1"/>
  <c r="A671" i="6" a="1"/>
  <c r="A671" i="6" s="1"/>
  <c r="F670" i="6" a="1"/>
  <c r="F670" i="6" s="1"/>
  <c r="E670" i="6" a="1"/>
  <c r="E670" i="6" s="1"/>
  <c r="D670" i="6" a="1"/>
  <c r="D670" i="6" s="1"/>
  <c r="C670" i="6" a="1"/>
  <c r="C670" i="6" s="1"/>
  <c r="B670" i="6" a="1"/>
  <c r="B670" i="6" s="1"/>
  <c r="A670" i="6" a="1"/>
  <c r="A670" i="6" s="1"/>
  <c r="F669" i="6" a="1"/>
  <c r="F669" i="6" s="1"/>
  <c r="E669" i="6" a="1"/>
  <c r="E669" i="6" s="1"/>
  <c r="D669" i="6" a="1"/>
  <c r="D669" i="6" s="1"/>
  <c r="C669" i="6" a="1"/>
  <c r="C669" i="6" s="1"/>
  <c r="B669" i="6" a="1"/>
  <c r="B669" i="6" s="1"/>
  <c r="A669" i="6" a="1"/>
  <c r="A669" i="6" s="1"/>
  <c r="F668" i="6" a="1"/>
  <c r="F668" i="6" s="1"/>
  <c r="E668" i="6" a="1"/>
  <c r="E668" i="6" s="1"/>
  <c r="D668" i="6" a="1"/>
  <c r="D668" i="6" s="1"/>
  <c r="C668" i="6" a="1"/>
  <c r="C668" i="6" s="1"/>
  <c r="B668" i="6" a="1"/>
  <c r="B668" i="6" s="1"/>
  <c r="A668" i="6" a="1"/>
  <c r="A668" i="6" s="1"/>
  <c r="F667" i="6" a="1"/>
  <c r="F667" i="6" s="1"/>
  <c r="E667" i="6" a="1"/>
  <c r="E667" i="6" s="1"/>
  <c r="D667" i="6" a="1"/>
  <c r="D667" i="6" s="1"/>
  <c r="C667" i="6" a="1"/>
  <c r="C667" i="6" s="1"/>
  <c r="B667" i="6" a="1"/>
  <c r="B667" i="6" s="1"/>
  <c r="A667" i="6" a="1"/>
  <c r="A667" i="6" s="1"/>
  <c r="F666" i="6" a="1"/>
  <c r="F666" i="6" s="1"/>
  <c r="E666" i="6" a="1"/>
  <c r="E666" i="6" s="1"/>
  <c r="D666" i="6" a="1"/>
  <c r="D666" i="6" s="1"/>
  <c r="C666" i="6" a="1"/>
  <c r="C666" i="6" s="1"/>
  <c r="B666" i="6" a="1"/>
  <c r="B666" i="6" s="1"/>
  <c r="A666" i="6" a="1"/>
  <c r="A666" i="6" s="1"/>
  <c r="F665" i="6" a="1"/>
  <c r="F665" i="6" s="1"/>
  <c r="E665" i="6" a="1"/>
  <c r="E665" i="6" s="1"/>
  <c r="D665" i="6" a="1"/>
  <c r="D665" i="6" s="1"/>
  <c r="C665" i="6" a="1"/>
  <c r="C665" i="6" s="1"/>
  <c r="B665" i="6" a="1"/>
  <c r="B665" i="6" s="1"/>
  <c r="A665" i="6" a="1"/>
  <c r="A665" i="6" s="1"/>
  <c r="F664" i="6" a="1"/>
  <c r="F664" i="6" s="1"/>
  <c r="E664" i="6" a="1"/>
  <c r="E664" i="6" s="1"/>
  <c r="D664" i="6" a="1"/>
  <c r="D664" i="6" s="1"/>
  <c r="C664" i="6" a="1"/>
  <c r="C664" i="6" s="1"/>
  <c r="B664" i="6" a="1"/>
  <c r="B664" i="6" s="1"/>
  <c r="A664" i="6" a="1"/>
  <c r="A664" i="6" s="1"/>
  <c r="F663" i="6" a="1"/>
  <c r="F663" i="6" s="1"/>
  <c r="E663" i="6" a="1"/>
  <c r="E663" i="6" s="1"/>
  <c r="D663" i="6" a="1"/>
  <c r="D663" i="6" s="1"/>
  <c r="C663" i="6" a="1"/>
  <c r="C663" i="6" s="1"/>
  <c r="B663" i="6" a="1"/>
  <c r="B663" i="6" s="1"/>
  <c r="A663" i="6" a="1"/>
  <c r="A663" i="6" s="1"/>
  <c r="F662" i="6" a="1"/>
  <c r="F662" i="6" s="1"/>
  <c r="E662" i="6" a="1"/>
  <c r="E662" i="6" s="1"/>
  <c r="D662" i="6" a="1"/>
  <c r="D662" i="6" s="1"/>
  <c r="C662" i="6" a="1"/>
  <c r="C662" i="6" s="1"/>
  <c r="B662" i="6" a="1"/>
  <c r="B662" i="6" s="1"/>
  <c r="A662" i="6" a="1"/>
  <c r="A662" i="6" s="1"/>
  <c r="F661" i="6" a="1"/>
  <c r="F661" i="6" s="1"/>
  <c r="E661" i="6" a="1"/>
  <c r="E661" i="6" s="1"/>
  <c r="D661" i="6" a="1"/>
  <c r="D661" i="6" s="1"/>
  <c r="C661" i="6" a="1"/>
  <c r="C661" i="6" s="1"/>
  <c r="B661" i="6" a="1"/>
  <c r="B661" i="6" s="1"/>
  <c r="A661" i="6" a="1"/>
  <c r="A661" i="6" s="1"/>
  <c r="F660" i="6" a="1"/>
  <c r="F660" i="6" s="1"/>
  <c r="E660" i="6" a="1"/>
  <c r="E660" i="6" s="1"/>
  <c r="D660" i="6" a="1"/>
  <c r="D660" i="6" s="1"/>
  <c r="C660" i="6" a="1"/>
  <c r="C660" i="6" s="1"/>
  <c r="B660" i="6" a="1"/>
  <c r="B660" i="6" s="1"/>
  <c r="A660" i="6" a="1"/>
  <c r="A660" i="6" s="1"/>
  <c r="F659" i="6" a="1"/>
  <c r="F659" i="6" s="1"/>
  <c r="E659" i="6" a="1"/>
  <c r="E659" i="6" s="1"/>
  <c r="D659" i="6" a="1"/>
  <c r="D659" i="6" s="1"/>
  <c r="C659" i="6" a="1"/>
  <c r="C659" i="6" s="1"/>
  <c r="B659" i="6" a="1"/>
  <c r="B659" i="6" s="1"/>
  <c r="A659" i="6" a="1"/>
  <c r="A659" i="6" s="1"/>
  <c r="F658" i="6" a="1"/>
  <c r="F658" i="6" s="1"/>
  <c r="E658" i="6" a="1"/>
  <c r="E658" i="6" s="1"/>
  <c r="D658" i="6" a="1"/>
  <c r="D658" i="6" s="1"/>
  <c r="C658" i="6" a="1"/>
  <c r="C658" i="6" s="1"/>
  <c r="B658" i="6" a="1"/>
  <c r="B658" i="6" s="1"/>
  <c r="A658" i="6" a="1"/>
  <c r="A658" i="6" s="1"/>
  <c r="F657" i="6" a="1"/>
  <c r="F657" i="6" s="1"/>
  <c r="E657" i="6" a="1"/>
  <c r="E657" i="6" s="1"/>
  <c r="D657" i="6" a="1"/>
  <c r="D657" i="6" s="1"/>
  <c r="C657" i="6" a="1"/>
  <c r="C657" i="6" s="1"/>
  <c r="B657" i="6" a="1"/>
  <c r="B657" i="6" s="1"/>
  <c r="A657" i="6" a="1"/>
  <c r="A657" i="6" s="1"/>
  <c r="F656" i="6" a="1"/>
  <c r="F656" i="6" s="1"/>
  <c r="E656" i="6" a="1"/>
  <c r="E656" i="6" s="1"/>
  <c r="D656" i="6" a="1"/>
  <c r="D656" i="6" s="1"/>
  <c r="C656" i="6" a="1"/>
  <c r="C656" i="6" s="1"/>
  <c r="B656" i="6" a="1"/>
  <c r="B656" i="6" s="1"/>
  <c r="A656" i="6" a="1"/>
  <c r="A656" i="6" s="1"/>
  <c r="F655" i="6" a="1"/>
  <c r="F655" i="6" s="1"/>
  <c r="E655" i="6" a="1"/>
  <c r="E655" i="6" s="1"/>
  <c r="D655" i="6" a="1"/>
  <c r="D655" i="6" s="1"/>
  <c r="C655" i="6" a="1"/>
  <c r="C655" i="6" s="1"/>
  <c r="B655" i="6" a="1"/>
  <c r="B655" i="6" s="1"/>
  <c r="A655" i="6" a="1"/>
  <c r="A655" i="6" s="1"/>
  <c r="F654" i="6" a="1"/>
  <c r="F654" i="6" s="1"/>
  <c r="E654" i="6" a="1"/>
  <c r="E654" i="6" s="1"/>
  <c r="D654" i="6" a="1"/>
  <c r="D654" i="6" s="1"/>
  <c r="C654" i="6" a="1"/>
  <c r="C654" i="6" s="1"/>
  <c r="B654" i="6" a="1"/>
  <c r="B654" i="6" s="1"/>
  <c r="A654" i="6" a="1"/>
  <c r="A654" i="6" s="1"/>
  <c r="F653" i="6" a="1"/>
  <c r="F653" i="6" s="1"/>
  <c r="E653" i="6" a="1"/>
  <c r="E653" i="6" s="1"/>
  <c r="D653" i="6" a="1"/>
  <c r="D653" i="6" s="1"/>
  <c r="C653" i="6" a="1"/>
  <c r="C653" i="6" s="1"/>
  <c r="B653" i="6" a="1"/>
  <c r="B653" i="6" s="1"/>
  <c r="A653" i="6" a="1"/>
  <c r="A653" i="6" s="1"/>
  <c r="F652" i="6" a="1"/>
  <c r="F652" i="6" s="1"/>
  <c r="E652" i="6" a="1"/>
  <c r="E652" i="6" s="1"/>
  <c r="D652" i="6" a="1"/>
  <c r="D652" i="6" s="1"/>
  <c r="C652" i="6" a="1"/>
  <c r="C652" i="6" s="1"/>
  <c r="B652" i="6" a="1"/>
  <c r="B652" i="6" s="1"/>
  <c r="A652" i="6" a="1"/>
  <c r="A652" i="6" s="1"/>
  <c r="F651" i="6" a="1"/>
  <c r="F651" i="6" s="1"/>
  <c r="E651" i="6" a="1"/>
  <c r="E651" i="6" s="1"/>
  <c r="D651" i="6" a="1"/>
  <c r="D651" i="6" s="1"/>
  <c r="C651" i="6" a="1"/>
  <c r="C651" i="6" s="1"/>
  <c r="B651" i="6" a="1"/>
  <c r="B651" i="6" s="1"/>
  <c r="A651" i="6" a="1"/>
  <c r="A651" i="6" s="1"/>
  <c r="F650" i="6" a="1"/>
  <c r="F650" i="6" s="1"/>
  <c r="E650" i="6" a="1"/>
  <c r="E650" i="6" s="1"/>
  <c r="D650" i="6" a="1"/>
  <c r="D650" i="6" s="1"/>
  <c r="C650" i="6" a="1"/>
  <c r="C650" i="6" s="1"/>
  <c r="B650" i="6" a="1"/>
  <c r="B650" i="6" s="1"/>
  <c r="A650" i="6" a="1"/>
  <c r="A650" i="6" s="1"/>
  <c r="F649" i="6" a="1"/>
  <c r="F649" i="6" s="1"/>
  <c r="E649" i="6" a="1"/>
  <c r="E649" i="6" s="1"/>
  <c r="D649" i="6" a="1"/>
  <c r="D649" i="6" s="1"/>
  <c r="C649" i="6" a="1"/>
  <c r="C649" i="6" s="1"/>
  <c r="B649" i="6" a="1"/>
  <c r="B649" i="6" s="1"/>
  <c r="A649" i="6" a="1"/>
  <c r="A649" i="6" s="1"/>
  <c r="F648" i="6" a="1"/>
  <c r="F648" i="6" s="1"/>
  <c r="E648" i="6" a="1"/>
  <c r="E648" i="6" s="1"/>
  <c r="D648" i="6" a="1"/>
  <c r="D648" i="6" s="1"/>
  <c r="C648" i="6" a="1"/>
  <c r="C648" i="6" s="1"/>
  <c r="B648" i="6" a="1"/>
  <c r="B648" i="6" s="1"/>
  <c r="A648" i="6" a="1"/>
  <c r="A648" i="6" s="1"/>
  <c r="F647" i="6" a="1"/>
  <c r="F647" i="6" s="1"/>
  <c r="E647" i="6" a="1"/>
  <c r="E647" i="6" s="1"/>
  <c r="D647" i="6" a="1"/>
  <c r="D647" i="6" s="1"/>
  <c r="C647" i="6" a="1"/>
  <c r="C647" i="6" s="1"/>
  <c r="B647" i="6" a="1"/>
  <c r="B647" i="6" s="1"/>
  <c r="A647" i="6" a="1"/>
  <c r="A647" i="6" s="1"/>
  <c r="F646" i="6" a="1"/>
  <c r="F646" i="6" s="1"/>
  <c r="E646" i="6" a="1"/>
  <c r="E646" i="6" s="1"/>
  <c r="D646" i="6" a="1"/>
  <c r="D646" i="6" s="1"/>
  <c r="C646" i="6" a="1"/>
  <c r="C646" i="6" s="1"/>
  <c r="B646" i="6" a="1"/>
  <c r="B646" i="6" s="1"/>
  <c r="A646" i="6" a="1"/>
  <c r="A646" i="6" s="1"/>
  <c r="F645" i="6" a="1"/>
  <c r="F645" i="6" s="1"/>
  <c r="E645" i="6" a="1"/>
  <c r="E645" i="6" s="1"/>
  <c r="D645" i="6" a="1"/>
  <c r="D645" i="6" s="1"/>
  <c r="C645" i="6" a="1"/>
  <c r="C645" i="6" s="1"/>
  <c r="B645" i="6" a="1"/>
  <c r="B645" i="6" s="1"/>
  <c r="A645" i="6" a="1"/>
  <c r="A645" i="6" s="1"/>
  <c r="F644" i="6" a="1"/>
  <c r="F644" i="6" s="1"/>
  <c r="E644" i="6" a="1"/>
  <c r="E644" i="6" s="1"/>
  <c r="D644" i="6" a="1"/>
  <c r="D644" i="6" s="1"/>
  <c r="C644" i="6" a="1"/>
  <c r="C644" i="6" s="1"/>
  <c r="B644" i="6" a="1"/>
  <c r="B644" i="6" s="1"/>
  <c r="A644" i="6" a="1"/>
  <c r="A644" i="6" s="1"/>
  <c r="F643" i="6" a="1"/>
  <c r="F643" i="6" s="1"/>
  <c r="E643" i="6" a="1"/>
  <c r="E643" i="6" s="1"/>
  <c r="D643" i="6" a="1"/>
  <c r="D643" i="6" s="1"/>
  <c r="C643" i="6" a="1"/>
  <c r="C643" i="6" s="1"/>
  <c r="B643" i="6" a="1"/>
  <c r="B643" i="6" s="1"/>
  <c r="A643" i="6" a="1"/>
  <c r="A643" i="6" s="1"/>
  <c r="F642" i="6" a="1"/>
  <c r="F642" i="6" s="1"/>
  <c r="E642" i="6" a="1"/>
  <c r="E642" i="6" s="1"/>
  <c r="D642" i="6" a="1"/>
  <c r="D642" i="6" s="1"/>
  <c r="C642" i="6" a="1"/>
  <c r="C642" i="6" s="1"/>
  <c r="B642" i="6" a="1"/>
  <c r="B642" i="6" s="1"/>
  <c r="A642" i="6" a="1"/>
  <c r="A642" i="6" s="1"/>
  <c r="F641" i="6" a="1"/>
  <c r="F641" i="6" s="1"/>
  <c r="E641" i="6" a="1"/>
  <c r="E641" i="6" s="1"/>
  <c r="D641" i="6" a="1"/>
  <c r="D641" i="6" s="1"/>
  <c r="C641" i="6" a="1"/>
  <c r="C641" i="6" s="1"/>
  <c r="B641" i="6" a="1"/>
  <c r="B641" i="6" s="1"/>
  <c r="A641" i="6" a="1"/>
  <c r="A641" i="6" s="1"/>
  <c r="F640" i="6" a="1"/>
  <c r="F640" i="6" s="1"/>
  <c r="E640" i="6" a="1"/>
  <c r="E640" i="6" s="1"/>
  <c r="D640" i="6" a="1"/>
  <c r="D640" i="6" s="1"/>
  <c r="C640" i="6" a="1"/>
  <c r="C640" i="6" s="1"/>
  <c r="B640" i="6" a="1"/>
  <c r="B640" i="6" s="1"/>
  <c r="A640" i="6" a="1"/>
  <c r="A640" i="6" s="1"/>
  <c r="F639" i="6" a="1"/>
  <c r="F639" i="6" s="1"/>
  <c r="E639" i="6" a="1"/>
  <c r="E639" i="6" s="1"/>
  <c r="D639" i="6" a="1"/>
  <c r="D639" i="6" s="1"/>
  <c r="C639" i="6" a="1"/>
  <c r="C639" i="6" s="1"/>
  <c r="B639" i="6" a="1"/>
  <c r="B639" i="6" s="1"/>
  <c r="A639" i="6" a="1"/>
  <c r="A639" i="6" s="1"/>
  <c r="F638" i="6" a="1"/>
  <c r="F638" i="6" s="1"/>
  <c r="E638" i="6" a="1"/>
  <c r="E638" i="6" s="1"/>
  <c r="D638" i="6" a="1"/>
  <c r="D638" i="6" s="1"/>
  <c r="C638" i="6" a="1"/>
  <c r="C638" i="6" s="1"/>
  <c r="B638" i="6" a="1"/>
  <c r="B638" i="6" s="1"/>
  <c r="A638" i="6" a="1"/>
  <c r="A638" i="6" s="1"/>
  <c r="F637" i="6" a="1"/>
  <c r="F637" i="6" s="1"/>
  <c r="E637" i="6" a="1"/>
  <c r="E637" i="6" s="1"/>
  <c r="D637" i="6" a="1"/>
  <c r="D637" i="6" s="1"/>
  <c r="C637" i="6" a="1"/>
  <c r="C637" i="6" s="1"/>
  <c r="B637" i="6" a="1"/>
  <c r="B637" i="6" s="1"/>
  <c r="A637" i="6" a="1"/>
  <c r="A637" i="6" s="1"/>
  <c r="F636" i="6" a="1"/>
  <c r="F636" i="6" s="1"/>
  <c r="E636" i="6" a="1"/>
  <c r="E636" i="6" s="1"/>
  <c r="D636" i="6" a="1"/>
  <c r="D636" i="6" s="1"/>
  <c r="C636" i="6" a="1"/>
  <c r="C636" i="6" s="1"/>
  <c r="B636" i="6" a="1"/>
  <c r="B636" i="6" s="1"/>
  <c r="A636" i="6" a="1"/>
  <c r="A636" i="6" s="1"/>
  <c r="F635" i="6" a="1"/>
  <c r="F635" i="6" s="1"/>
  <c r="E635" i="6" a="1"/>
  <c r="E635" i="6" s="1"/>
  <c r="D635" i="6" a="1"/>
  <c r="D635" i="6" s="1"/>
  <c r="C635" i="6" a="1"/>
  <c r="C635" i="6" s="1"/>
  <c r="B635" i="6" a="1"/>
  <c r="B635" i="6" s="1"/>
  <c r="A635" i="6" a="1"/>
  <c r="A635" i="6" s="1"/>
  <c r="F634" i="6" a="1"/>
  <c r="F634" i="6" s="1"/>
  <c r="E634" i="6" a="1"/>
  <c r="E634" i="6" s="1"/>
  <c r="D634" i="6" a="1"/>
  <c r="D634" i="6" s="1"/>
  <c r="C634" i="6" a="1"/>
  <c r="C634" i="6" s="1"/>
  <c r="B634" i="6" a="1"/>
  <c r="B634" i="6" s="1"/>
  <c r="A634" i="6" a="1"/>
  <c r="A634" i="6" s="1"/>
  <c r="F633" i="6" a="1"/>
  <c r="F633" i="6" s="1"/>
  <c r="E633" i="6" a="1"/>
  <c r="E633" i="6" s="1"/>
  <c r="D633" i="6" a="1"/>
  <c r="D633" i="6" s="1"/>
  <c r="C633" i="6" a="1"/>
  <c r="C633" i="6" s="1"/>
  <c r="B633" i="6" a="1"/>
  <c r="B633" i="6" s="1"/>
  <c r="A633" i="6" a="1"/>
  <c r="A633" i="6" s="1"/>
  <c r="F632" i="6" a="1"/>
  <c r="F632" i="6" s="1"/>
  <c r="E632" i="6" a="1"/>
  <c r="E632" i="6" s="1"/>
  <c r="D632" i="6" a="1"/>
  <c r="D632" i="6" s="1"/>
  <c r="C632" i="6" a="1"/>
  <c r="C632" i="6" s="1"/>
  <c r="B632" i="6" a="1"/>
  <c r="B632" i="6" s="1"/>
  <c r="A632" i="6" a="1"/>
  <c r="A632" i="6" s="1"/>
  <c r="F631" i="6" a="1"/>
  <c r="F631" i="6" s="1"/>
  <c r="E631" i="6" a="1"/>
  <c r="E631" i="6" s="1"/>
  <c r="D631" i="6" a="1"/>
  <c r="D631" i="6" s="1"/>
  <c r="C631" i="6" a="1"/>
  <c r="C631" i="6" s="1"/>
  <c r="B631" i="6" a="1"/>
  <c r="B631" i="6" s="1"/>
  <c r="A631" i="6" a="1"/>
  <c r="A631" i="6" s="1"/>
  <c r="F630" i="6" a="1"/>
  <c r="F630" i="6" s="1"/>
  <c r="E630" i="6" a="1"/>
  <c r="E630" i="6" s="1"/>
  <c r="D630" i="6" a="1"/>
  <c r="D630" i="6" s="1"/>
  <c r="C630" i="6" a="1"/>
  <c r="C630" i="6" s="1"/>
  <c r="B630" i="6" a="1"/>
  <c r="B630" i="6" s="1"/>
  <c r="A630" i="6" a="1"/>
  <c r="A630" i="6" s="1"/>
  <c r="F629" i="6" a="1"/>
  <c r="F629" i="6" s="1"/>
  <c r="E629" i="6" a="1"/>
  <c r="E629" i="6" s="1"/>
  <c r="D629" i="6" a="1"/>
  <c r="D629" i="6" s="1"/>
  <c r="C629" i="6" a="1"/>
  <c r="C629" i="6" s="1"/>
  <c r="B629" i="6" a="1"/>
  <c r="B629" i="6" s="1"/>
  <c r="A629" i="6" a="1"/>
  <c r="A629" i="6" s="1"/>
  <c r="F628" i="6" a="1"/>
  <c r="F628" i="6" s="1"/>
  <c r="E628" i="6" a="1"/>
  <c r="E628" i="6" s="1"/>
  <c r="D628" i="6" a="1"/>
  <c r="D628" i="6" s="1"/>
  <c r="C628" i="6" a="1"/>
  <c r="C628" i="6" s="1"/>
  <c r="B628" i="6" a="1"/>
  <c r="B628" i="6" s="1"/>
  <c r="A628" i="6" a="1"/>
  <c r="A628" i="6" s="1"/>
  <c r="F627" i="6" a="1"/>
  <c r="F627" i="6" s="1"/>
  <c r="E627" i="6" a="1"/>
  <c r="E627" i="6" s="1"/>
  <c r="D627" i="6" a="1"/>
  <c r="D627" i="6" s="1"/>
  <c r="C627" i="6" a="1"/>
  <c r="C627" i="6" s="1"/>
  <c r="B627" i="6" a="1"/>
  <c r="B627" i="6" s="1"/>
  <c r="A627" i="6" a="1"/>
  <c r="A627" i="6" s="1"/>
  <c r="F626" i="6" a="1"/>
  <c r="F626" i="6" s="1"/>
  <c r="E626" i="6" a="1"/>
  <c r="E626" i="6" s="1"/>
  <c r="D626" i="6" a="1"/>
  <c r="D626" i="6" s="1"/>
  <c r="C626" i="6" a="1"/>
  <c r="C626" i="6" s="1"/>
  <c r="B626" i="6" a="1"/>
  <c r="B626" i="6" s="1"/>
  <c r="A626" i="6" a="1"/>
  <c r="A626" i="6" s="1"/>
  <c r="F625" i="6" a="1"/>
  <c r="F625" i="6" s="1"/>
  <c r="E625" i="6" a="1"/>
  <c r="E625" i="6" s="1"/>
  <c r="D625" i="6" a="1"/>
  <c r="D625" i="6" s="1"/>
  <c r="C625" i="6" a="1"/>
  <c r="C625" i="6" s="1"/>
  <c r="B625" i="6" a="1"/>
  <c r="B625" i="6" s="1"/>
  <c r="A625" i="6" a="1"/>
  <c r="A625" i="6" s="1"/>
  <c r="F624" i="6" a="1"/>
  <c r="F624" i="6" s="1"/>
  <c r="E624" i="6" a="1"/>
  <c r="E624" i="6" s="1"/>
  <c r="D624" i="6" a="1"/>
  <c r="D624" i="6" s="1"/>
  <c r="C624" i="6" a="1"/>
  <c r="C624" i="6" s="1"/>
  <c r="B624" i="6" a="1"/>
  <c r="B624" i="6" s="1"/>
  <c r="A624" i="6" a="1"/>
  <c r="A624" i="6" s="1"/>
  <c r="F623" i="6" a="1"/>
  <c r="F623" i="6" s="1"/>
  <c r="E623" i="6" a="1"/>
  <c r="E623" i="6" s="1"/>
  <c r="D623" i="6" a="1"/>
  <c r="D623" i="6" s="1"/>
  <c r="C623" i="6" a="1"/>
  <c r="C623" i="6" s="1"/>
  <c r="B623" i="6" a="1"/>
  <c r="B623" i="6" s="1"/>
  <c r="A623" i="6" a="1"/>
  <c r="A623" i="6" s="1"/>
  <c r="F622" i="6" a="1"/>
  <c r="F622" i="6" s="1"/>
  <c r="E622" i="6" a="1"/>
  <c r="E622" i="6" s="1"/>
  <c r="D622" i="6" a="1"/>
  <c r="D622" i="6" s="1"/>
  <c r="C622" i="6" a="1"/>
  <c r="C622" i="6" s="1"/>
  <c r="B622" i="6" a="1"/>
  <c r="B622" i="6" s="1"/>
  <c r="A622" i="6" a="1"/>
  <c r="A622" i="6" s="1"/>
  <c r="F621" i="6" a="1"/>
  <c r="F621" i="6" s="1"/>
  <c r="E621" i="6" a="1"/>
  <c r="E621" i="6" s="1"/>
  <c r="D621" i="6" a="1"/>
  <c r="D621" i="6" s="1"/>
  <c r="C621" i="6" a="1"/>
  <c r="C621" i="6" s="1"/>
  <c r="B621" i="6" a="1"/>
  <c r="B621" i="6" s="1"/>
  <c r="A621" i="6" a="1"/>
  <c r="A621" i="6" s="1"/>
  <c r="F620" i="6" a="1"/>
  <c r="F620" i="6" s="1"/>
  <c r="E620" i="6" a="1"/>
  <c r="E620" i="6" s="1"/>
  <c r="D620" i="6" a="1"/>
  <c r="D620" i="6" s="1"/>
  <c r="C620" i="6" a="1"/>
  <c r="C620" i="6" s="1"/>
  <c r="B620" i="6" a="1"/>
  <c r="B620" i="6" s="1"/>
  <c r="A620" i="6" a="1"/>
  <c r="A620" i="6" s="1"/>
  <c r="F619" i="6" a="1"/>
  <c r="F619" i="6" s="1"/>
  <c r="E619" i="6" a="1"/>
  <c r="E619" i="6" s="1"/>
  <c r="D619" i="6" a="1"/>
  <c r="D619" i="6" s="1"/>
  <c r="C619" i="6" a="1"/>
  <c r="C619" i="6" s="1"/>
  <c r="B619" i="6" a="1"/>
  <c r="B619" i="6" s="1"/>
  <c r="A619" i="6" a="1"/>
  <c r="A619" i="6" s="1"/>
  <c r="F618" i="6" a="1"/>
  <c r="F618" i="6" s="1"/>
  <c r="E618" i="6" a="1"/>
  <c r="E618" i="6" s="1"/>
  <c r="D618" i="6" a="1"/>
  <c r="D618" i="6" s="1"/>
  <c r="C618" i="6" a="1"/>
  <c r="C618" i="6" s="1"/>
  <c r="B618" i="6" a="1"/>
  <c r="B618" i="6" s="1"/>
  <c r="A618" i="6" a="1"/>
  <c r="A618" i="6" s="1"/>
  <c r="F617" i="6" a="1"/>
  <c r="F617" i="6" s="1"/>
  <c r="E617" i="6" a="1"/>
  <c r="E617" i="6" s="1"/>
  <c r="D617" i="6" a="1"/>
  <c r="D617" i="6" s="1"/>
  <c r="C617" i="6" a="1"/>
  <c r="C617" i="6" s="1"/>
  <c r="B617" i="6" a="1"/>
  <c r="B617" i="6" s="1"/>
  <c r="A617" i="6" a="1"/>
  <c r="A617" i="6" s="1"/>
  <c r="F616" i="6" a="1"/>
  <c r="F616" i="6" s="1"/>
  <c r="E616" i="6" a="1"/>
  <c r="E616" i="6" s="1"/>
  <c r="D616" i="6" a="1"/>
  <c r="D616" i="6" s="1"/>
  <c r="C616" i="6" a="1"/>
  <c r="C616" i="6" s="1"/>
  <c r="B616" i="6" a="1"/>
  <c r="B616" i="6" s="1"/>
  <c r="A616" i="6" a="1"/>
  <c r="A616" i="6" s="1"/>
  <c r="F615" i="6" a="1"/>
  <c r="F615" i="6" s="1"/>
  <c r="E615" i="6" a="1"/>
  <c r="E615" i="6" s="1"/>
  <c r="D615" i="6" a="1"/>
  <c r="D615" i="6" s="1"/>
  <c r="C615" i="6" a="1"/>
  <c r="C615" i="6" s="1"/>
  <c r="B615" i="6" a="1"/>
  <c r="B615" i="6" s="1"/>
  <c r="A615" i="6" a="1"/>
  <c r="A615" i="6" s="1"/>
  <c r="F614" i="6" a="1"/>
  <c r="F614" i="6" s="1"/>
  <c r="E614" i="6" a="1"/>
  <c r="E614" i="6" s="1"/>
  <c r="D614" i="6" a="1"/>
  <c r="D614" i="6" s="1"/>
  <c r="C614" i="6" a="1"/>
  <c r="C614" i="6" s="1"/>
  <c r="B614" i="6" a="1"/>
  <c r="B614" i="6" s="1"/>
  <c r="A614" i="6" a="1"/>
  <c r="A614" i="6" s="1"/>
  <c r="F613" i="6" a="1"/>
  <c r="F613" i="6" s="1"/>
  <c r="E613" i="6" a="1"/>
  <c r="E613" i="6" s="1"/>
  <c r="D613" i="6" a="1"/>
  <c r="D613" i="6" s="1"/>
  <c r="C613" i="6" a="1"/>
  <c r="C613" i="6" s="1"/>
  <c r="B613" i="6" a="1"/>
  <c r="B613" i="6" s="1"/>
  <c r="A613" i="6" a="1"/>
  <c r="A613" i="6" s="1"/>
  <c r="F612" i="6" a="1"/>
  <c r="F612" i="6" s="1"/>
  <c r="E612" i="6" a="1"/>
  <c r="E612" i="6" s="1"/>
  <c r="D612" i="6" a="1"/>
  <c r="D612" i="6" s="1"/>
  <c r="C612" i="6" a="1"/>
  <c r="C612" i="6" s="1"/>
  <c r="B612" i="6" a="1"/>
  <c r="B612" i="6" s="1"/>
  <c r="A612" i="6" a="1"/>
  <c r="A612" i="6" s="1"/>
  <c r="F611" i="6" a="1"/>
  <c r="F611" i="6" s="1"/>
  <c r="E611" i="6" a="1"/>
  <c r="E611" i="6" s="1"/>
  <c r="D611" i="6" a="1"/>
  <c r="D611" i="6" s="1"/>
  <c r="C611" i="6" a="1"/>
  <c r="C611" i="6" s="1"/>
  <c r="B611" i="6" a="1"/>
  <c r="B611" i="6" s="1"/>
  <c r="A611" i="6" a="1"/>
  <c r="A611" i="6" s="1"/>
  <c r="F610" i="6" a="1"/>
  <c r="F610" i="6" s="1"/>
  <c r="E610" i="6" a="1"/>
  <c r="E610" i="6" s="1"/>
  <c r="D610" i="6" a="1"/>
  <c r="D610" i="6" s="1"/>
  <c r="C610" i="6" a="1"/>
  <c r="C610" i="6" s="1"/>
  <c r="B610" i="6" a="1"/>
  <c r="B610" i="6" s="1"/>
  <c r="A610" i="6" a="1"/>
  <c r="A610" i="6" s="1"/>
  <c r="F609" i="6" a="1"/>
  <c r="F609" i="6" s="1"/>
  <c r="E609" i="6" a="1"/>
  <c r="E609" i="6" s="1"/>
  <c r="D609" i="6" a="1"/>
  <c r="D609" i="6" s="1"/>
  <c r="C609" i="6" a="1"/>
  <c r="C609" i="6" s="1"/>
  <c r="B609" i="6" a="1"/>
  <c r="B609" i="6" s="1"/>
  <c r="A609" i="6" a="1"/>
  <c r="A609" i="6" s="1"/>
  <c r="F608" i="6" a="1"/>
  <c r="F608" i="6" s="1"/>
  <c r="E608" i="6" a="1"/>
  <c r="E608" i="6" s="1"/>
  <c r="D608" i="6" a="1"/>
  <c r="D608" i="6" s="1"/>
  <c r="C608" i="6" a="1"/>
  <c r="C608" i="6" s="1"/>
  <c r="B608" i="6" a="1"/>
  <c r="B608" i="6" s="1"/>
  <c r="A608" i="6" a="1"/>
  <c r="A608" i="6" s="1"/>
  <c r="F607" i="6" a="1"/>
  <c r="F607" i="6" s="1"/>
  <c r="E607" i="6" a="1"/>
  <c r="E607" i="6" s="1"/>
  <c r="D607" i="6" a="1"/>
  <c r="D607" i="6" s="1"/>
  <c r="C607" i="6" a="1"/>
  <c r="C607" i="6" s="1"/>
  <c r="B607" i="6" a="1"/>
  <c r="B607" i="6" s="1"/>
  <c r="A607" i="6" a="1"/>
  <c r="A607" i="6" s="1"/>
  <c r="F606" i="6" a="1"/>
  <c r="F606" i="6" s="1"/>
  <c r="E606" i="6" a="1"/>
  <c r="E606" i="6" s="1"/>
  <c r="D606" i="6" a="1"/>
  <c r="D606" i="6" s="1"/>
  <c r="C606" i="6" a="1"/>
  <c r="C606" i="6" s="1"/>
  <c r="B606" i="6" a="1"/>
  <c r="B606" i="6" s="1"/>
  <c r="A606" i="6" a="1"/>
  <c r="A606" i="6" s="1"/>
  <c r="F605" i="6" a="1"/>
  <c r="F605" i="6" s="1"/>
  <c r="E605" i="6" a="1"/>
  <c r="E605" i="6" s="1"/>
  <c r="D605" i="6" a="1"/>
  <c r="D605" i="6" s="1"/>
  <c r="C605" i="6" a="1"/>
  <c r="C605" i="6" s="1"/>
  <c r="B605" i="6" a="1"/>
  <c r="B605" i="6" s="1"/>
  <c r="A605" i="6" a="1"/>
  <c r="A605" i="6" s="1"/>
  <c r="F604" i="6" a="1"/>
  <c r="F604" i="6" s="1"/>
  <c r="E604" i="6" a="1"/>
  <c r="E604" i="6" s="1"/>
  <c r="D604" i="6" a="1"/>
  <c r="D604" i="6" s="1"/>
  <c r="C604" i="6" a="1"/>
  <c r="C604" i="6" s="1"/>
  <c r="B604" i="6" a="1"/>
  <c r="B604" i="6" s="1"/>
  <c r="A604" i="6" a="1"/>
  <c r="A604" i="6" s="1"/>
  <c r="F603" i="6" a="1"/>
  <c r="F603" i="6" s="1"/>
  <c r="E603" i="6" a="1"/>
  <c r="E603" i="6" s="1"/>
  <c r="D603" i="6" a="1"/>
  <c r="D603" i="6" s="1"/>
  <c r="C603" i="6" a="1"/>
  <c r="C603" i="6" s="1"/>
  <c r="B603" i="6" a="1"/>
  <c r="B603" i="6" s="1"/>
  <c r="A603" i="6" a="1"/>
  <c r="A603" i="6" s="1"/>
  <c r="F602" i="6" a="1"/>
  <c r="F602" i="6" s="1"/>
  <c r="E602" i="6" a="1"/>
  <c r="E602" i="6" s="1"/>
  <c r="D602" i="6" a="1"/>
  <c r="D602" i="6" s="1"/>
  <c r="C602" i="6" a="1"/>
  <c r="C602" i="6" s="1"/>
  <c r="B602" i="6" a="1"/>
  <c r="B602" i="6" s="1"/>
  <c r="A602" i="6" a="1"/>
  <c r="A602" i="6" s="1"/>
  <c r="F601" i="6" a="1"/>
  <c r="F601" i="6" s="1"/>
  <c r="E601" i="6" a="1"/>
  <c r="E601" i="6" s="1"/>
  <c r="D601" i="6" a="1"/>
  <c r="D601" i="6" s="1"/>
  <c r="C601" i="6" a="1"/>
  <c r="C601" i="6" s="1"/>
  <c r="B601" i="6" a="1"/>
  <c r="B601" i="6" s="1"/>
  <c r="A601" i="6" a="1"/>
  <c r="A601" i="6" s="1"/>
  <c r="F600" i="6" a="1"/>
  <c r="F600" i="6" s="1"/>
  <c r="E600" i="6" a="1"/>
  <c r="E600" i="6" s="1"/>
  <c r="D600" i="6" a="1"/>
  <c r="D600" i="6" s="1"/>
  <c r="C600" i="6" a="1"/>
  <c r="C600" i="6" s="1"/>
  <c r="B600" i="6" a="1"/>
  <c r="B600" i="6" s="1"/>
  <c r="A600" i="6" a="1"/>
  <c r="A600" i="6" s="1"/>
  <c r="F599" i="6" a="1"/>
  <c r="F599" i="6" s="1"/>
  <c r="E599" i="6" a="1"/>
  <c r="E599" i="6" s="1"/>
  <c r="D599" i="6" a="1"/>
  <c r="D599" i="6" s="1"/>
  <c r="C599" i="6" a="1"/>
  <c r="C599" i="6" s="1"/>
  <c r="B599" i="6" a="1"/>
  <c r="B599" i="6" s="1"/>
  <c r="A599" i="6" a="1"/>
  <c r="A599" i="6" s="1"/>
  <c r="F598" i="6" a="1"/>
  <c r="F598" i="6" s="1"/>
  <c r="E598" i="6" a="1"/>
  <c r="E598" i="6" s="1"/>
  <c r="D598" i="6" a="1"/>
  <c r="D598" i="6" s="1"/>
  <c r="C598" i="6" a="1"/>
  <c r="C598" i="6" s="1"/>
  <c r="B598" i="6" a="1"/>
  <c r="B598" i="6" s="1"/>
  <c r="A598" i="6" a="1"/>
  <c r="A598" i="6" s="1"/>
  <c r="F597" i="6" a="1"/>
  <c r="F597" i="6" s="1"/>
  <c r="E597" i="6" a="1"/>
  <c r="E597" i="6" s="1"/>
  <c r="D597" i="6" a="1"/>
  <c r="D597" i="6" s="1"/>
  <c r="C597" i="6" a="1"/>
  <c r="C597" i="6" s="1"/>
  <c r="B597" i="6" a="1"/>
  <c r="B597" i="6" s="1"/>
  <c r="A597" i="6" a="1"/>
  <c r="A597" i="6" s="1"/>
  <c r="F596" i="6" a="1"/>
  <c r="F596" i="6" s="1"/>
  <c r="E596" i="6" a="1"/>
  <c r="E596" i="6" s="1"/>
  <c r="D596" i="6" a="1"/>
  <c r="D596" i="6" s="1"/>
  <c r="C596" i="6" a="1"/>
  <c r="C596" i="6" s="1"/>
  <c r="B596" i="6" a="1"/>
  <c r="B596" i="6" s="1"/>
  <c r="A596" i="6" a="1"/>
  <c r="A596" i="6" s="1"/>
  <c r="F595" i="6" a="1"/>
  <c r="F595" i="6" s="1"/>
  <c r="E595" i="6" a="1"/>
  <c r="E595" i="6" s="1"/>
  <c r="D595" i="6" a="1"/>
  <c r="D595" i="6" s="1"/>
  <c r="C595" i="6" a="1"/>
  <c r="C595" i="6" s="1"/>
  <c r="B595" i="6" a="1"/>
  <c r="B595" i="6" s="1"/>
  <c r="A595" i="6" a="1"/>
  <c r="A595" i="6" s="1"/>
  <c r="F594" i="6" a="1"/>
  <c r="F594" i="6" s="1"/>
  <c r="E594" i="6" a="1"/>
  <c r="E594" i="6" s="1"/>
  <c r="D594" i="6" a="1"/>
  <c r="D594" i="6" s="1"/>
  <c r="C594" i="6" a="1"/>
  <c r="C594" i="6" s="1"/>
  <c r="B594" i="6" a="1"/>
  <c r="B594" i="6" s="1"/>
  <c r="A594" i="6" a="1"/>
  <c r="A594" i="6" s="1"/>
  <c r="F593" i="6" a="1"/>
  <c r="F593" i="6" s="1"/>
  <c r="E593" i="6" a="1"/>
  <c r="E593" i="6" s="1"/>
  <c r="D593" i="6" a="1"/>
  <c r="D593" i="6" s="1"/>
  <c r="C593" i="6" a="1"/>
  <c r="C593" i="6" s="1"/>
  <c r="B593" i="6" a="1"/>
  <c r="B593" i="6" s="1"/>
  <c r="A593" i="6" a="1"/>
  <c r="A593" i="6" s="1"/>
  <c r="F592" i="6" a="1"/>
  <c r="F592" i="6" s="1"/>
  <c r="E592" i="6" a="1"/>
  <c r="E592" i="6" s="1"/>
  <c r="D592" i="6" a="1"/>
  <c r="D592" i="6" s="1"/>
  <c r="C592" i="6" a="1"/>
  <c r="C592" i="6" s="1"/>
  <c r="B592" i="6" a="1"/>
  <c r="B592" i="6" s="1"/>
  <c r="A592" i="6" a="1"/>
  <c r="A592" i="6" s="1"/>
  <c r="F591" i="6" a="1"/>
  <c r="F591" i="6" s="1"/>
  <c r="E591" i="6" a="1"/>
  <c r="E591" i="6" s="1"/>
  <c r="D591" i="6" a="1"/>
  <c r="D591" i="6" s="1"/>
  <c r="C591" i="6" a="1"/>
  <c r="C591" i="6" s="1"/>
  <c r="B591" i="6" a="1"/>
  <c r="B591" i="6" s="1"/>
  <c r="A591" i="6" a="1"/>
  <c r="A591" i="6" s="1"/>
  <c r="F590" i="6" a="1"/>
  <c r="F590" i="6" s="1"/>
  <c r="E590" i="6" a="1"/>
  <c r="E590" i="6" s="1"/>
  <c r="D590" i="6" a="1"/>
  <c r="D590" i="6" s="1"/>
  <c r="C590" i="6" a="1"/>
  <c r="C590" i="6" s="1"/>
  <c r="B590" i="6" a="1"/>
  <c r="B590" i="6" s="1"/>
  <c r="A590" i="6" a="1"/>
  <c r="A590" i="6" s="1"/>
  <c r="F589" i="6" a="1"/>
  <c r="F589" i="6" s="1"/>
  <c r="E589" i="6" a="1"/>
  <c r="E589" i="6" s="1"/>
  <c r="D589" i="6" a="1"/>
  <c r="D589" i="6" s="1"/>
  <c r="C589" i="6" a="1"/>
  <c r="C589" i="6" s="1"/>
  <c r="B589" i="6" a="1"/>
  <c r="B589" i="6" s="1"/>
  <c r="A589" i="6" a="1"/>
  <c r="A589" i="6" s="1"/>
  <c r="F588" i="6" a="1"/>
  <c r="F588" i="6" s="1"/>
  <c r="E588" i="6" a="1"/>
  <c r="E588" i="6" s="1"/>
  <c r="D588" i="6" a="1"/>
  <c r="D588" i="6" s="1"/>
  <c r="C588" i="6" a="1"/>
  <c r="C588" i="6" s="1"/>
  <c r="B588" i="6" a="1"/>
  <c r="B588" i="6" s="1"/>
  <c r="A588" i="6" a="1"/>
  <c r="A588" i="6" s="1"/>
  <c r="F587" i="6" a="1"/>
  <c r="F587" i="6" s="1"/>
  <c r="E587" i="6" a="1"/>
  <c r="E587" i="6" s="1"/>
  <c r="D587" i="6" a="1"/>
  <c r="D587" i="6" s="1"/>
  <c r="C587" i="6" a="1"/>
  <c r="C587" i="6" s="1"/>
  <c r="B587" i="6" a="1"/>
  <c r="B587" i="6" s="1"/>
  <c r="A587" i="6" a="1"/>
  <c r="A587" i="6" s="1"/>
  <c r="F586" i="6" a="1"/>
  <c r="F586" i="6" s="1"/>
  <c r="E586" i="6" a="1"/>
  <c r="E586" i="6" s="1"/>
  <c r="D586" i="6" a="1"/>
  <c r="D586" i="6" s="1"/>
  <c r="C586" i="6" a="1"/>
  <c r="C586" i="6" s="1"/>
  <c r="B586" i="6" a="1"/>
  <c r="B586" i="6" s="1"/>
  <c r="A586" i="6" a="1"/>
  <c r="A586" i="6" s="1"/>
  <c r="F585" i="6" a="1"/>
  <c r="F585" i="6" s="1"/>
  <c r="E585" i="6" a="1"/>
  <c r="E585" i="6" s="1"/>
  <c r="D585" i="6" a="1"/>
  <c r="D585" i="6" s="1"/>
  <c r="C585" i="6" a="1"/>
  <c r="C585" i="6" s="1"/>
  <c r="B585" i="6" a="1"/>
  <c r="B585" i="6" s="1"/>
  <c r="A585" i="6" a="1"/>
  <c r="A585" i="6" s="1"/>
  <c r="F584" i="6" a="1"/>
  <c r="F584" i="6" s="1"/>
  <c r="E584" i="6" a="1"/>
  <c r="E584" i="6" s="1"/>
  <c r="D584" i="6" a="1"/>
  <c r="D584" i="6" s="1"/>
  <c r="C584" i="6" a="1"/>
  <c r="C584" i="6" s="1"/>
  <c r="B584" i="6" a="1"/>
  <c r="B584" i="6" s="1"/>
  <c r="A584" i="6" a="1"/>
  <c r="A584" i="6" s="1"/>
  <c r="F583" i="6" a="1"/>
  <c r="F583" i="6" s="1"/>
  <c r="E583" i="6" a="1"/>
  <c r="E583" i="6" s="1"/>
  <c r="D583" i="6" a="1"/>
  <c r="D583" i="6" s="1"/>
  <c r="C583" i="6" a="1"/>
  <c r="C583" i="6" s="1"/>
  <c r="B583" i="6" a="1"/>
  <c r="B583" i="6" s="1"/>
  <c r="A583" i="6" a="1"/>
  <c r="A583" i="6" s="1"/>
  <c r="F582" i="6" a="1"/>
  <c r="F582" i="6" s="1"/>
  <c r="E582" i="6" a="1"/>
  <c r="E582" i="6" s="1"/>
  <c r="D582" i="6" a="1"/>
  <c r="D582" i="6" s="1"/>
  <c r="C582" i="6" a="1"/>
  <c r="C582" i="6" s="1"/>
  <c r="B582" i="6" a="1"/>
  <c r="B582" i="6" s="1"/>
  <c r="A582" i="6" a="1"/>
  <c r="A582" i="6" s="1"/>
  <c r="F581" i="6" a="1"/>
  <c r="F581" i="6" s="1"/>
  <c r="E581" i="6" a="1"/>
  <c r="E581" i="6" s="1"/>
  <c r="D581" i="6" a="1"/>
  <c r="D581" i="6" s="1"/>
  <c r="C581" i="6" a="1"/>
  <c r="C581" i="6" s="1"/>
  <c r="B581" i="6" a="1"/>
  <c r="B581" i="6" s="1"/>
  <c r="A581" i="6" a="1"/>
  <c r="A581" i="6" s="1"/>
  <c r="F580" i="6" a="1"/>
  <c r="F580" i="6" s="1"/>
  <c r="E580" i="6" a="1"/>
  <c r="E580" i="6" s="1"/>
  <c r="D580" i="6" a="1"/>
  <c r="D580" i="6" s="1"/>
  <c r="C580" i="6" a="1"/>
  <c r="C580" i="6" s="1"/>
  <c r="B580" i="6" a="1"/>
  <c r="B580" i="6" s="1"/>
  <c r="A580" i="6" a="1"/>
  <c r="A580" i="6" s="1"/>
  <c r="F579" i="6" a="1"/>
  <c r="F579" i="6" s="1"/>
  <c r="E579" i="6" a="1"/>
  <c r="E579" i="6" s="1"/>
  <c r="D579" i="6" a="1"/>
  <c r="D579" i="6" s="1"/>
  <c r="C579" i="6" a="1"/>
  <c r="C579" i="6" s="1"/>
  <c r="B579" i="6" a="1"/>
  <c r="B579" i="6" s="1"/>
  <c r="A579" i="6" a="1"/>
  <c r="A579" i="6" s="1"/>
  <c r="F578" i="6" a="1"/>
  <c r="F578" i="6" s="1"/>
  <c r="E578" i="6" a="1"/>
  <c r="E578" i="6" s="1"/>
  <c r="D578" i="6" a="1"/>
  <c r="D578" i="6" s="1"/>
  <c r="C578" i="6" a="1"/>
  <c r="C578" i="6" s="1"/>
  <c r="B578" i="6" a="1"/>
  <c r="B578" i="6" s="1"/>
  <c r="A578" i="6" a="1"/>
  <c r="A578" i="6" s="1"/>
  <c r="F577" i="6" a="1"/>
  <c r="F577" i="6" s="1"/>
  <c r="E577" i="6" a="1"/>
  <c r="E577" i="6" s="1"/>
  <c r="D577" i="6" a="1"/>
  <c r="D577" i="6" s="1"/>
  <c r="C577" i="6" a="1"/>
  <c r="C577" i="6" s="1"/>
  <c r="B577" i="6" a="1"/>
  <c r="B577" i="6" s="1"/>
  <c r="A577" i="6" a="1"/>
  <c r="A577" i="6" s="1"/>
  <c r="F576" i="6" a="1"/>
  <c r="F576" i="6" s="1"/>
  <c r="E576" i="6" a="1"/>
  <c r="E576" i="6" s="1"/>
  <c r="D576" i="6" a="1"/>
  <c r="D576" i="6" s="1"/>
  <c r="C576" i="6" a="1"/>
  <c r="C576" i="6" s="1"/>
  <c r="B576" i="6" a="1"/>
  <c r="B576" i="6" s="1"/>
  <c r="A576" i="6" a="1"/>
  <c r="A576" i="6" s="1"/>
  <c r="F575" i="6" a="1"/>
  <c r="F575" i="6" s="1"/>
  <c r="E575" i="6" a="1"/>
  <c r="E575" i="6" s="1"/>
  <c r="D575" i="6" a="1"/>
  <c r="D575" i="6" s="1"/>
  <c r="C575" i="6" a="1"/>
  <c r="C575" i="6" s="1"/>
  <c r="B575" i="6" a="1"/>
  <c r="B575" i="6" s="1"/>
  <c r="A575" i="6" a="1"/>
  <c r="A575" i="6" s="1"/>
  <c r="F574" i="6" a="1"/>
  <c r="F574" i="6" s="1"/>
  <c r="E574" i="6" a="1"/>
  <c r="E574" i="6" s="1"/>
  <c r="D574" i="6" a="1"/>
  <c r="D574" i="6" s="1"/>
  <c r="C574" i="6" a="1"/>
  <c r="C574" i="6" s="1"/>
  <c r="B574" i="6" a="1"/>
  <c r="B574" i="6" s="1"/>
  <c r="A574" i="6" a="1"/>
  <c r="A574" i="6" s="1"/>
  <c r="F573" i="6" a="1"/>
  <c r="F573" i="6" s="1"/>
  <c r="E573" i="6" a="1"/>
  <c r="E573" i="6" s="1"/>
  <c r="D573" i="6" a="1"/>
  <c r="D573" i="6" s="1"/>
  <c r="C573" i="6" a="1"/>
  <c r="C573" i="6" s="1"/>
  <c r="B573" i="6" a="1"/>
  <c r="B573" i="6" s="1"/>
  <c r="A573" i="6" a="1"/>
  <c r="A573" i="6" s="1"/>
  <c r="F572" i="6" a="1"/>
  <c r="F572" i="6" s="1"/>
  <c r="E572" i="6" a="1"/>
  <c r="E572" i="6" s="1"/>
  <c r="D572" i="6" a="1"/>
  <c r="D572" i="6" s="1"/>
  <c r="C572" i="6" a="1"/>
  <c r="C572" i="6" s="1"/>
  <c r="B572" i="6" a="1"/>
  <c r="B572" i="6" s="1"/>
  <c r="A572" i="6" a="1"/>
  <c r="A572" i="6" s="1"/>
  <c r="F571" i="6" a="1"/>
  <c r="F571" i="6" s="1"/>
  <c r="E571" i="6" a="1"/>
  <c r="E571" i="6" s="1"/>
  <c r="D571" i="6" a="1"/>
  <c r="D571" i="6" s="1"/>
  <c r="C571" i="6" a="1"/>
  <c r="C571" i="6" s="1"/>
  <c r="B571" i="6" a="1"/>
  <c r="B571" i="6" s="1"/>
  <c r="A571" i="6" a="1"/>
  <c r="A571" i="6" s="1"/>
  <c r="F570" i="6" a="1"/>
  <c r="F570" i="6" s="1"/>
  <c r="E570" i="6" a="1"/>
  <c r="E570" i="6" s="1"/>
  <c r="D570" i="6" a="1"/>
  <c r="D570" i="6" s="1"/>
  <c r="C570" i="6" a="1"/>
  <c r="C570" i="6" s="1"/>
  <c r="B570" i="6" a="1"/>
  <c r="B570" i="6" s="1"/>
  <c r="A570" i="6" a="1"/>
  <c r="A570" i="6" s="1"/>
  <c r="F569" i="6" a="1"/>
  <c r="F569" i="6" s="1"/>
  <c r="E569" i="6" a="1"/>
  <c r="E569" i="6" s="1"/>
  <c r="D569" i="6" a="1"/>
  <c r="D569" i="6" s="1"/>
  <c r="C569" i="6" a="1"/>
  <c r="C569" i="6" s="1"/>
  <c r="B569" i="6" a="1"/>
  <c r="B569" i="6" s="1"/>
  <c r="A569" i="6" a="1"/>
  <c r="A569" i="6" s="1"/>
  <c r="F568" i="6" a="1"/>
  <c r="F568" i="6" s="1"/>
  <c r="E568" i="6" a="1"/>
  <c r="E568" i="6" s="1"/>
  <c r="D568" i="6" a="1"/>
  <c r="D568" i="6" s="1"/>
  <c r="C568" i="6" a="1"/>
  <c r="C568" i="6" s="1"/>
  <c r="B568" i="6" a="1"/>
  <c r="B568" i="6" s="1"/>
  <c r="A568" i="6" a="1"/>
  <c r="A568" i="6" s="1"/>
  <c r="F567" i="6" a="1"/>
  <c r="F567" i="6" s="1"/>
  <c r="E567" i="6" a="1"/>
  <c r="E567" i="6" s="1"/>
  <c r="D567" i="6" a="1"/>
  <c r="D567" i="6" s="1"/>
  <c r="C567" i="6" a="1"/>
  <c r="C567" i="6" s="1"/>
  <c r="B567" i="6" a="1"/>
  <c r="B567" i="6" s="1"/>
  <c r="A567" i="6" a="1"/>
  <c r="A567" i="6" s="1"/>
  <c r="F566" i="6" a="1"/>
  <c r="F566" i="6" s="1"/>
  <c r="E566" i="6" a="1"/>
  <c r="E566" i="6" s="1"/>
  <c r="D566" i="6" a="1"/>
  <c r="D566" i="6" s="1"/>
  <c r="C566" i="6" a="1"/>
  <c r="C566" i="6" s="1"/>
  <c r="B566" i="6" a="1"/>
  <c r="B566" i="6" s="1"/>
  <c r="A566" i="6" a="1"/>
  <c r="A566" i="6" s="1"/>
  <c r="F565" i="6" a="1"/>
  <c r="F565" i="6" s="1"/>
  <c r="E565" i="6" a="1"/>
  <c r="E565" i="6" s="1"/>
  <c r="D565" i="6" a="1"/>
  <c r="D565" i="6" s="1"/>
  <c r="C565" i="6" a="1"/>
  <c r="C565" i="6" s="1"/>
  <c r="B565" i="6" a="1"/>
  <c r="B565" i="6" s="1"/>
  <c r="A565" i="6" a="1"/>
  <c r="A565" i="6" s="1"/>
  <c r="F564" i="6" a="1"/>
  <c r="F564" i="6" s="1"/>
  <c r="E564" i="6" a="1"/>
  <c r="E564" i="6" s="1"/>
  <c r="D564" i="6" a="1"/>
  <c r="D564" i="6" s="1"/>
  <c r="C564" i="6" a="1"/>
  <c r="C564" i="6" s="1"/>
  <c r="B564" i="6" a="1"/>
  <c r="B564" i="6" s="1"/>
  <c r="A564" i="6" a="1"/>
  <c r="A564" i="6" s="1"/>
  <c r="F563" i="6" a="1"/>
  <c r="F563" i="6" s="1"/>
  <c r="E563" i="6" a="1"/>
  <c r="E563" i="6" s="1"/>
  <c r="D563" i="6" a="1"/>
  <c r="D563" i="6" s="1"/>
  <c r="C563" i="6" a="1"/>
  <c r="C563" i="6" s="1"/>
  <c r="B563" i="6" a="1"/>
  <c r="B563" i="6" s="1"/>
  <c r="A563" i="6" a="1"/>
  <c r="A563" i="6" s="1"/>
  <c r="F562" i="6" a="1"/>
  <c r="F562" i="6" s="1"/>
  <c r="E562" i="6" a="1"/>
  <c r="E562" i="6" s="1"/>
  <c r="D562" i="6" a="1"/>
  <c r="D562" i="6" s="1"/>
  <c r="C562" i="6" a="1"/>
  <c r="C562" i="6" s="1"/>
  <c r="B562" i="6" a="1"/>
  <c r="B562" i="6" s="1"/>
  <c r="A562" i="6" a="1"/>
  <c r="A562" i="6" s="1"/>
  <c r="F561" i="6" a="1"/>
  <c r="F561" i="6" s="1"/>
  <c r="E561" i="6" a="1"/>
  <c r="E561" i="6" s="1"/>
  <c r="D561" i="6" a="1"/>
  <c r="D561" i="6" s="1"/>
  <c r="C561" i="6" a="1"/>
  <c r="C561" i="6" s="1"/>
  <c r="B561" i="6" a="1"/>
  <c r="B561" i="6" s="1"/>
  <c r="A561" i="6" a="1"/>
  <c r="A561" i="6" s="1"/>
  <c r="F560" i="6" a="1"/>
  <c r="F560" i="6" s="1"/>
  <c r="E560" i="6" a="1"/>
  <c r="E560" i="6" s="1"/>
  <c r="D560" i="6" a="1"/>
  <c r="D560" i="6" s="1"/>
  <c r="C560" i="6" a="1"/>
  <c r="C560" i="6" s="1"/>
  <c r="B560" i="6" a="1"/>
  <c r="B560" i="6" s="1"/>
  <c r="A560" i="6" a="1"/>
  <c r="A560" i="6" s="1"/>
  <c r="F559" i="6" a="1"/>
  <c r="F559" i="6" s="1"/>
  <c r="E559" i="6" a="1"/>
  <c r="E559" i="6" s="1"/>
  <c r="D559" i="6" a="1"/>
  <c r="D559" i="6" s="1"/>
  <c r="C559" i="6" a="1"/>
  <c r="C559" i="6" s="1"/>
  <c r="B559" i="6" a="1"/>
  <c r="B559" i="6" s="1"/>
  <c r="A559" i="6" a="1"/>
  <c r="A559" i="6" s="1"/>
  <c r="F558" i="6" a="1"/>
  <c r="F558" i="6" s="1"/>
  <c r="E558" i="6" a="1"/>
  <c r="E558" i="6" s="1"/>
  <c r="D558" i="6" a="1"/>
  <c r="D558" i="6" s="1"/>
  <c r="C558" i="6" a="1"/>
  <c r="C558" i="6" s="1"/>
  <c r="B558" i="6" a="1"/>
  <c r="B558" i="6" s="1"/>
  <c r="A558" i="6" a="1"/>
  <c r="A558" i="6" s="1"/>
  <c r="F557" i="6" a="1"/>
  <c r="F557" i="6" s="1"/>
  <c r="E557" i="6" a="1"/>
  <c r="E557" i="6" s="1"/>
  <c r="D557" i="6" a="1"/>
  <c r="D557" i="6" s="1"/>
  <c r="C557" i="6" a="1"/>
  <c r="C557" i="6" s="1"/>
  <c r="B557" i="6" a="1"/>
  <c r="B557" i="6" s="1"/>
  <c r="A557" i="6" a="1"/>
  <c r="A557" i="6" s="1"/>
  <c r="F556" i="6" a="1"/>
  <c r="F556" i="6" s="1"/>
  <c r="E556" i="6" a="1"/>
  <c r="E556" i="6" s="1"/>
  <c r="D556" i="6" a="1"/>
  <c r="D556" i="6" s="1"/>
  <c r="C556" i="6" a="1"/>
  <c r="C556" i="6" s="1"/>
  <c r="B556" i="6" a="1"/>
  <c r="B556" i="6" s="1"/>
  <c r="A556" i="6" a="1"/>
  <c r="A556" i="6" s="1"/>
  <c r="F555" i="6" a="1"/>
  <c r="F555" i="6" s="1"/>
  <c r="E555" i="6" a="1"/>
  <c r="E555" i="6" s="1"/>
  <c r="D555" i="6" a="1"/>
  <c r="D555" i="6" s="1"/>
  <c r="C555" i="6" a="1"/>
  <c r="C555" i="6" s="1"/>
  <c r="B555" i="6" a="1"/>
  <c r="B555" i="6" s="1"/>
  <c r="A555" i="6" a="1"/>
  <c r="A555" i="6" s="1"/>
  <c r="F554" i="6" a="1"/>
  <c r="F554" i="6" s="1"/>
  <c r="E554" i="6" a="1"/>
  <c r="E554" i="6" s="1"/>
  <c r="D554" i="6" a="1"/>
  <c r="D554" i="6" s="1"/>
  <c r="C554" i="6" a="1"/>
  <c r="C554" i="6" s="1"/>
  <c r="B554" i="6" a="1"/>
  <c r="B554" i="6" s="1"/>
  <c r="A554" i="6" a="1"/>
  <c r="A554" i="6" s="1"/>
  <c r="F553" i="6" a="1"/>
  <c r="F553" i="6" s="1"/>
  <c r="E553" i="6" a="1"/>
  <c r="E553" i="6" s="1"/>
  <c r="D553" i="6" a="1"/>
  <c r="D553" i="6" s="1"/>
  <c r="C553" i="6" a="1"/>
  <c r="C553" i="6" s="1"/>
  <c r="B553" i="6" a="1"/>
  <c r="B553" i="6" s="1"/>
  <c r="A553" i="6" a="1"/>
  <c r="A553" i="6" s="1"/>
  <c r="F552" i="6" a="1"/>
  <c r="F552" i="6" s="1"/>
  <c r="E552" i="6" a="1"/>
  <c r="E552" i="6" s="1"/>
  <c r="D552" i="6" a="1"/>
  <c r="D552" i="6" s="1"/>
  <c r="C552" i="6" a="1"/>
  <c r="C552" i="6" s="1"/>
  <c r="B552" i="6" a="1"/>
  <c r="B552" i="6" s="1"/>
  <c r="A552" i="6" a="1"/>
  <c r="A552" i="6" s="1"/>
  <c r="F551" i="6" a="1"/>
  <c r="F551" i="6" s="1"/>
  <c r="E551" i="6" a="1"/>
  <c r="E551" i="6" s="1"/>
  <c r="D551" i="6" a="1"/>
  <c r="D551" i="6" s="1"/>
  <c r="C551" i="6" a="1"/>
  <c r="C551" i="6" s="1"/>
  <c r="B551" i="6" a="1"/>
  <c r="B551" i="6" s="1"/>
  <c r="A551" i="6" a="1"/>
  <c r="A551" i="6" s="1"/>
  <c r="F550" i="6" a="1"/>
  <c r="F550" i="6" s="1"/>
  <c r="E550" i="6" a="1"/>
  <c r="E550" i="6" s="1"/>
  <c r="D550" i="6" a="1"/>
  <c r="D550" i="6" s="1"/>
  <c r="C550" i="6" a="1"/>
  <c r="C550" i="6" s="1"/>
  <c r="B550" i="6" a="1"/>
  <c r="B550" i="6" s="1"/>
  <c r="A550" i="6" a="1"/>
  <c r="A550" i="6" s="1"/>
  <c r="F549" i="6" a="1"/>
  <c r="F549" i="6" s="1"/>
  <c r="E549" i="6" a="1"/>
  <c r="E549" i="6" s="1"/>
  <c r="D549" i="6" a="1"/>
  <c r="D549" i="6" s="1"/>
  <c r="C549" i="6" a="1"/>
  <c r="C549" i="6" s="1"/>
  <c r="B549" i="6" a="1"/>
  <c r="B549" i="6" s="1"/>
  <c r="A549" i="6" a="1"/>
  <c r="A549" i="6" s="1"/>
  <c r="F548" i="6" a="1"/>
  <c r="F548" i="6" s="1"/>
  <c r="E548" i="6" a="1"/>
  <c r="E548" i="6" s="1"/>
  <c r="D548" i="6" a="1"/>
  <c r="D548" i="6" s="1"/>
  <c r="C548" i="6" a="1"/>
  <c r="C548" i="6" s="1"/>
  <c r="B548" i="6" a="1"/>
  <c r="B548" i="6" s="1"/>
  <c r="A548" i="6" a="1"/>
  <c r="A548" i="6" s="1"/>
  <c r="F547" i="6" a="1"/>
  <c r="F547" i="6" s="1"/>
  <c r="E547" i="6" a="1"/>
  <c r="E547" i="6" s="1"/>
  <c r="D547" i="6" a="1"/>
  <c r="D547" i="6" s="1"/>
  <c r="C547" i="6" a="1"/>
  <c r="C547" i="6" s="1"/>
  <c r="B547" i="6" a="1"/>
  <c r="B547" i="6" s="1"/>
  <c r="A547" i="6" a="1"/>
  <c r="A547" i="6" s="1"/>
  <c r="F546" i="6" a="1"/>
  <c r="F546" i="6" s="1"/>
  <c r="E546" i="6" a="1"/>
  <c r="E546" i="6" s="1"/>
  <c r="D546" i="6" a="1"/>
  <c r="D546" i="6" s="1"/>
  <c r="C546" i="6" a="1"/>
  <c r="C546" i="6" s="1"/>
  <c r="B546" i="6" a="1"/>
  <c r="B546" i="6" s="1"/>
  <c r="A546" i="6" a="1"/>
  <c r="A546" i="6" s="1"/>
  <c r="F545" i="6" a="1"/>
  <c r="F545" i="6" s="1"/>
  <c r="E545" i="6" a="1"/>
  <c r="E545" i="6" s="1"/>
  <c r="D545" i="6" a="1"/>
  <c r="D545" i="6" s="1"/>
  <c r="C545" i="6" a="1"/>
  <c r="C545" i="6" s="1"/>
  <c r="B545" i="6" a="1"/>
  <c r="B545" i="6" s="1"/>
  <c r="A545" i="6" a="1"/>
  <c r="A545" i="6" s="1"/>
  <c r="F544" i="6" a="1"/>
  <c r="F544" i="6" s="1"/>
  <c r="E544" i="6" a="1"/>
  <c r="E544" i="6" s="1"/>
  <c r="D544" i="6" a="1"/>
  <c r="D544" i="6" s="1"/>
  <c r="C544" i="6" a="1"/>
  <c r="C544" i="6" s="1"/>
  <c r="B544" i="6" a="1"/>
  <c r="B544" i="6" s="1"/>
  <c r="A544" i="6" a="1"/>
  <c r="A544" i="6" s="1"/>
  <c r="F543" i="6" a="1"/>
  <c r="F543" i="6" s="1"/>
  <c r="E543" i="6" a="1"/>
  <c r="E543" i="6" s="1"/>
  <c r="D543" i="6" a="1"/>
  <c r="D543" i="6" s="1"/>
  <c r="C543" i="6" a="1"/>
  <c r="C543" i="6" s="1"/>
  <c r="B543" i="6" a="1"/>
  <c r="B543" i="6" s="1"/>
  <c r="A543" i="6" a="1"/>
  <c r="A543" i="6" s="1"/>
  <c r="F542" i="6" a="1"/>
  <c r="F542" i="6" s="1"/>
  <c r="E542" i="6" a="1"/>
  <c r="E542" i="6" s="1"/>
  <c r="D542" i="6" a="1"/>
  <c r="D542" i="6" s="1"/>
  <c r="C542" i="6" a="1"/>
  <c r="C542" i="6" s="1"/>
  <c r="B542" i="6" a="1"/>
  <c r="B542" i="6" s="1"/>
  <c r="A542" i="6" a="1"/>
  <c r="A542" i="6" s="1"/>
  <c r="F541" i="6" a="1"/>
  <c r="F541" i="6" s="1"/>
  <c r="E541" i="6" a="1"/>
  <c r="E541" i="6" s="1"/>
  <c r="D541" i="6" a="1"/>
  <c r="D541" i="6" s="1"/>
  <c r="C541" i="6" a="1"/>
  <c r="C541" i="6" s="1"/>
  <c r="B541" i="6" a="1"/>
  <c r="B541" i="6" s="1"/>
  <c r="A541" i="6" a="1"/>
  <c r="A541" i="6" s="1"/>
  <c r="F540" i="6" a="1"/>
  <c r="F540" i="6" s="1"/>
  <c r="E540" i="6" a="1"/>
  <c r="E540" i="6" s="1"/>
  <c r="D540" i="6" a="1"/>
  <c r="D540" i="6" s="1"/>
  <c r="C540" i="6" a="1"/>
  <c r="C540" i="6" s="1"/>
  <c r="B540" i="6" a="1"/>
  <c r="B540" i="6" s="1"/>
  <c r="A540" i="6" a="1"/>
  <c r="A540" i="6" s="1"/>
  <c r="F539" i="6" a="1"/>
  <c r="F539" i="6" s="1"/>
  <c r="E539" i="6" a="1"/>
  <c r="E539" i="6" s="1"/>
  <c r="D539" i="6" a="1"/>
  <c r="D539" i="6" s="1"/>
  <c r="C539" i="6" a="1"/>
  <c r="C539" i="6" s="1"/>
  <c r="B539" i="6" a="1"/>
  <c r="B539" i="6" s="1"/>
  <c r="A539" i="6" a="1"/>
  <c r="A539" i="6" s="1"/>
  <c r="F538" i="6" a="1"/>
  <c r="F538" i="6" s="1"/>
  <c r="E538" i="6" a="1"/>
  <c r="E538" i="6" s="1"/>
  <c r="D538" i="6" a="1"/>
  <c r="D538" i="6" s="1"/>
  <c r="C538" i="6" a="1"/>
  <c r="C538" i="6" s="1"/>
  <c r="B538" i="6" a="1"/>
  <c r="B538" i="6" s="1"/>
  <c r="A538" i="6" a="1"/>
  <c r="A538" i="6" s="1"/>
  <c r="F537" i="6" a="1"/>
  <c r="F537" i="6" s="1"/>
  <c r="E537" i="6" a="1"/>
  <c r="E537" i="6" s="1"/>
  <c r="D537" i="6" a="1"/>
  <c r="D537" i="6" s="1"/>
  <c r="C537" i="6" a="1"/>
  <c r="C537" i="6" s="1"/>
  <c r="B537" i="6" a="1"/>
  <c r="B537" i="6" s="1"/>
  <c r="A537" i="6" a="1"/>
  <c r="A537" i="6" s="1"/>
  <c r="F536" i="6" a="1"/>
  <c r="F536" i="6" s="1"/>
  <c r="E536" i="6" a="1"/>
  <c r="E536" i="6" s="1"/>
  <c r="D536" i="6" a="1"/>
  <c r="D536" i="6" s="1"/>
  <c r="C536" i="6" a="1"/>
  <c r="C536" i="6" s="1"/>
  <c r="B536" i="6" a="1"/>
  <c r="B536" i="6" s="1"/>
  <c r="A536" i="6" a="1"/>
  <c r="A536" i="6" s="1"/>
  <c r="F535" i="6" a="1"/>
  <c r="F535" i="6" s="1"/>
  <c r="E535" i="6" a="1"/>
  <c r="E535" i="6" s="1"/>
  <c r="D535" i="6" a="1"/>
  <c r="D535" i="6" s="1"/>
  <c r="C535" i="6" a="1"/>
  <c r="C535" i="6" s="1"/>
  <c r="B535" i="6" a="1"/>
  <c r="B535" i="6" s="1"/>
  <c r="A535" i="6" a="1"/>
  <c r="A535" i="6" s="1"/>
  <c r="F534" i="6" a="1"/>
  <c r="F534" i="6" s="1"/>
  <c r="E534" i="6" a="1"/>
  <c r="E534" i="6" s="1"/>
  <c r="D534" i="6" a="1"/>
  <c r="D534" i="6" s="1"/>
  <c r="C534" i="6" a="1"/>
  <c r="C534" i="6" s="1"/>
  <c r="B534" i="6" a="1"/>
  <c r="B534" i="6" s="1"/>
  <c r="A534" i="6" a="1"/>
  <c r="A534" i="6" s="1"/>
  <c r="F533" i="6" a="1"/>
  <c r="F533" i="6" s="1"/>
  <c r="E533" i="6" a="1"/>
  <c r="E533" i="6" s="1"/>
  <c r="D533" i="6" a="1"/>
  <c r="D533" i="6" s="1"/>
  <c r="C533" i="6" a="1"/>
  <c r="C533" i="6" s="1"/>
  <c r="B533" i="6" a="1"/>
  <c r="B533" i="6" s="1"/>
  <c r="A533" i="6" a="1"/>
  <c r="A533" i="6" s="1"/>
  <c r="F532" i="6" a="1"/>
  <c r="F532" i="6" s="1"/>
  <c r="E532" i="6" a="1"/>
  <c r="E532" i="6" s="1"/>
  <c r="D532" i="6" a="1"/>
  <c r="D532" i="6" s="1"/>
  <c r="C532" i="6" a="1"/>
  <c r="C532" i="6" s="1"/>
  <c r="B532" i="6" a="1"/>
  <c r="B532" i="6" s="1"/>
  <c r="A532" i="6" a="1"/>
  <c r="A532" i="6" s="1"/>
  <c r="F531" i="6" a="1"/>
  <c r="F531" i="6" s="1"/>
  <c r="E531" i="6" a="1"/>
  <c r="E531" i="6" s="1"/>
  <c r="D531" i="6" a="1"/>
  <c r="D531" i="6" s="1"/>
  <c r="C531" i="6" a="1"/>
  <c r="C531" i="6" s="1"/>
  <c r="B531" i="6" a="1"/>
  <c r="B531" i="6" s="1"/>
  <c r="A531" i="6" a="1"/>
  <c r="A531" i="6" s="1"/>
  <c r="F530" i="6" a="1"/>
  <c r="F530" i="6" s="1"/>
  <c r="E530" i="6" a="1"/>
  <c r="E530" i="6" s="1"/>
  <c r="D530" i="6" a="1"/>
  <c r="D530" i="6" s="1"/>
  <c r="C530" i="6" a="1"/>
  <c r="C530" i="6" s="1"/>
  <c r="B530" i="6" a="1"/>
  <c r="B530" i="6" s="1"/>
  <c r="A530" i="6" a="1"/>
  <c r="A530" i="6" s="1"/>
  <c r="F529" i="6" a="1"/>
  <c r="F529" i="6" s="1"/>
  <c r="E529" i="6" a="1"/>
  <c r="E529" i="6" s="1"/>
  <c r="D529" i="6" a="1"/>
  <c r="D529" i="6" s="1"/>
  <c r="C529" i="6" a="1"/>
  <c r="C529" i="6" s="1"/>
  <c r="B529" i="6" a="1"/>
  <c r="B529" i="6" s="1"/>
  <c r="A529" i="6" a="1"/>
  <c r="A529" i="6" s="1"/>
  <c r="F528" i="6" a="1"/>
  <c r="F528" i="6" s="1"/>
  <c r="E528" i="6" a="1"/>
  <c r="E528" i="6" s="1"/>
  <c r="D528" i="6" a="1"/>
  <c r="D528" i="6" s="1"/>
  <c r="C528" i="6" a="1"/>
  <c r="C528" i="6" s="1"/>
  <c r="B528" i="6" a="1"/>
  <c r="B528" i="6" s="1"/>
  <c r="A528" i="6" a="1"/>
  <c r="A528" i="6" s="1"/>
  <c r="F527" i="6" a="1"/>
  <c r="F527" i="6" s="1"/>
  <c r="E527" i="6" a="1"/>
  <c r="E527" i="6" s="1"/>
  <c r="D527" i="6" a="1"/>
  <c r="D527" i="6" s="1"/>
  <c r="C527" i="6" a="1"/>
  <c r="C527" i="6" s="1"/>
  <c r="B527" i="6" a="1"/>
  <c r="B527" i="6" s="1"/>
  <c r="A527" i="6" a="1"/>
  <c r="A527" i="6" s="1"/>
  <c r="F526" i="6" a="1"/>
  <c r="F526" i="6" s="1"/>
  <c r="E526" i="6" a="1"/>
  <c r="E526" i="6" s="1"/>
  <c r="D526" i="6" a="1"/>
  <c r="D526" i="6" s="1"/>
  <c r="C526" i="6" a="1"/>
  <c r="C526" i="6" s="1"/>
  <c r="B526" i="6" a="1"/>
  <c r="B526" i="6" s="1"/>
  <c r="A526" i="6" a="1"/>
  <c r="A526" i="6" s="1"/>
  <c r="F525" i="6" a="1"/>
  <c r="F525" i="6" s="1"/>
  <c r="E525" i="6" a="1"/>
  <c r="E525" i="6" s="1"/>
  <c r="D525" i="6" a="1"/>
  <c r="D525" i="6" s="1"/>
  <c r="C525" i="6" a="1"/>
  <c r="C525" i="6" s="1"/>
  <c r="B525" i="6" a="1"/>
  <c r="B525" i="6" s="1"/>
  <c r="A525" i="6" a="1"/>
  <c r="A525" i="6" s="1"/>
  <c r="F524" i="6" a="1"/>
  <c r="F524" i="6" s="1"/>
  <c r="E524" i="6" a="1"/>
  <c r="E524" i="6" s="1"/>
  <c r="D524" i="6" a="1"/>
  <c r="D524" i="6" s="1"/>
  <c r="C524" i="6" a="1"/>
  <c r="C524" i="6" s="1"/>
  <c r="B524" i="6" a="1"/>
  <c r="B524" i="6" s="1"/>
  <c r="A524" i="6" a="1"/>
  <c r="A524" i="6" s="1"/>
  <c r="F523" i="6" a="1"/>
  <c r="F523" i="6" s="1"/>
  <c r="E523" i="6" a="1"/>
  <c r="E523" i="6" s="1"/>
  <c r="D523" i="6" a="1"/>
  <c r="D523" i="6" s="1"/>
  <c r="C523" i="6" a="1"/>
  <c r="C523" i="6" s="1"/>
  <c r="B523" i="6" a="1"/>
  <c r="B523" i="6" s="1"/>
  <c r="A523" i="6" a="1"/>
  <c r="A523" i="6" s="1"/>
  <c r="F522" i="6" a="1"/>
  <c r="F522" i="6" s="1"/>
  <c r="E522" i="6" a="1"/>
  <c r="E522" i="6" s="1"/>
  <c r="D522" i="6" a="1"/>
  <c r="D522" i="6" s="1"/>
  <c r="C522" i="6" a="1"/>
  <c r="C522" i="6" s="1"/>
  <c r="B522" i="6" a="1"/>
  <c r="B522" i="6" s="1"/>
  <c r="A522" i="6" a="1"/>
  <c r="A522" i="6" s="1"/>
  <c r="F521" i="6" a="1"/>
  <c r="F521" i="6" s="1"/>
  <c r="E521" i="6" a="1"/>
  <c r="E521" i="6" s="1"/>
  <c r="D521" i="6" a="1"/>
  <c r="D521" i="6" s="1"/>
  <c r="C521" i="6" a="1"/>
  <c r="C521" i="6" s="1"/>
  <c r="B521" i="6" a="1"/>
  <c r="B521" i="6" s="1"/>
  <c r="A521" i="6" a="1"/>
  <c r="A521" i="6" s="1"/>
  <c r="F520" i="6" a="1"/>
  <c r="F520" i="6" s="1"/>
  <c r="E520" i="6" a="1"/>
  <c r="E520" i="6" s="1"/>
  <c r="D520" i="6" a="1"/>
  <c r="D520" i="6" s="1"/>
  <c r="C520" i="6" a="1"/>
  <c r="C520" i="6" s="1"/>
  <c r="B520" i="6" a="1"/>
  <c r="B520" i="6" s="1"/>
  <c r="A520" i="6" a="1"/>
  <c r="A520" i="6" s="1"/>
  <c r="F519" i="6" a="1"/>
  <c r="F519" i="6" s="1"/>
  <c r="E519" i="6" a="1"/>
  <c r="E519" i="6" s="1"/>
  <c r="D519" i="6" a="1"/>
  <c r="D519" i="6" s="1"/>
  <c r="C519" i="6" a="1"/>
  <c r="C519" i="6" s="1"/>
  <c r="B519" i="6" a="1"/>
  <c r="B519" i="6" s="1"/>
  <c r="A519" i="6" a="1"/>
  <c r="A519" i="6" s="1"/>
  <c r="F518" i="6" a="1"/>
  <c r="F518" i="6" s="1"/>
  <c r="E518" i="6" a="1"/>
  <c r="E518" i="6" s="1"/>
  <c r="D518" i="6" a="1"/>
  <c r="D518" i="6" s="1"/>
  <c r="C518" i="6" a="1"/>
  <c r="C518" i="6" s="1"/>
  <c r="B518" i="6" a="1"/>
  <c r="B518" i="6" s="1"/>
  <c r="A518" i="6" a="1"/>
  <c r="A518" i="6" s="1"/>
  <c r="F517" i="6" a="1"/>
  <c r="F517" i="6" s="1"/>
  <c r="E517" i="6" a="1"/>
  <c r="E517" i="6" s="1"/>
  <c r="D517" i="6" a="1"/>
  <c r="D517" i="6" s="1"/>
  <c r="C517" i="6" a="1"/>
  <c r="C517" i="6" s="1"/>
  <c r="B517" i="6" a="1"/>
  <c r="B517" i="6" s="1"/>
  <c r="A517" i="6" a="1"/>
  <c r="A517" i="6" s="1"/>
  <c r="F516" i="6" a="1"/>
  <c r="F516" i="6" s="1"/>
  <c r="E516" i="6" a="1"/>
  <c r="E516" i="6" s="1"/>
  <c r="D516" i="6" a="1"/>
  <c r="D516" i="6" s="1"/>
  <c r="C516" i="6" a="1"/>
  <c r="C516" i="6" s="1"/>
  <c r="B516" i="6" a="1"/>
  <c r="B516" i="6" s="1"/>
  <c r="A516" i="6" a="1"/>
  <c r="A516" i="6" s="1"/>
  <c r="F515" i="6" a="1"/>
  <c r="F515" i="6" s="1"/>
  <c r="E515" i="6" a="1"/>
  <c r="E515" i="6" s="1"/>
  <c r="D515" i="6" a="1"/>
  <c r="D515" i="6" s="1"/>
  <c r="C515" i="6" a="1"/>
  <c r="C515" i="6" s="1"/>
  <c r="B515" i="6" a="1"/>
  <c r="B515" i="6" s="1"/>
  <c r="A515" i="6" a="1"/>
  <c r="A515" i="6" s="1"/>
  <c r="F514" i="6" a="1"/>
  <c r="F514" i="6" s="1"/>
  <c r="E514" i="6" a="1"/>
  <c r="E514" i="6" s="1"/>
  <c r="D514" i="6" a="1"/>
  <c r="D514" i="6" s="1"/>
  <c r="C514" i="6" a="1"/>
  <c r="C514" i="6" s="1"/>
  <c r="B514" i="6" a="1"/>
  <c r="B514" i="6" s="1"/>
  <c r="A514" i="6" a="1"/>
  <c r="A514" i="6" s="1"/>
  <c r="F513" i="6" a="1"/>
  <c r="F513" i="6" s="1"/>
  <c r="E513" i="6" a="1"/>
  <c r="E513" i="6" s="1"/>
  <c r="D513" i="6" a="1"/>
  <c r="D513" i="6" s="1"/>
  <c r="C513" i="6" a="1"/>
  <c r="C513" i="6" s="1"/>
  <c r="B513" i="6" a="1"/>
  <c r="B513" i="6" s="1"/>
  <c r="A513" i="6" a="1"/>
  <c r="A513" i="6" s="1"/>
  <c r="F512" i="6" a="1"/>
  <c r="F512" i="6" s="1"/>
  <c r="E512" i="6" a="1"/>
  <c r="E512" i="6" s="1"/>
  <c r="D512" i="6" a="1"/>
  <c r="D512" i="6" s="1"/>
  <c r="C512" i="6" a="1"/>
  <c r="C512" i="6" s="1"/>
  <c r="B512" i="6" a="1"/>
  <c r="B512" i="6" s="1"/>
  <c r="A512" i="6" a="1"/>
  <c r="A512" i="6" s="1"/>
  <c r="F511" i="6" a="1"/>
  <c r="F511" i="6" s="1"/>
  <c r="E511" i="6" a="1"/>
  <c r="E511" i="6" s="1"/>
  <c r="D511" i="6" a="1"/>
  <c r="D511" i="6" s="1"/>
  <c r="C511" i="6" a="1"/>
  <c r="C511" i="6" s="1"/>
  <c r="B511" i="6" a="1"/>
  <c r="B511" i="6" s="1"/>
  <c r="A511" i="6" a="1"/>
  <c r="A511" i="6" s="1"/>
  <c r="F510" i="6" a="1"/>
  <c r="F510" i="6" s="1"/>
  <c r="E510" i="6" a="1"/>
  <c r="E510" i="6" s="1"/>
  <c r="D510" i="6" a="1"/>
  <c r="D510" i="6" s="1"/>
  <c r="C510" i="6" a="1"/>
  <c r="C510" i="6" s="1"/>
  <c r="B510" i="6" a="1"/>
  <c r="B510" i="6" s="1"/>
  <c r="A510" i="6" a="1"/>
  <c r="A510" i="6" s="1"/>
  <c r="F509" i="6" a="1"/>
  <c r="F509" i="6" s="1"/>
  <c r="E509" i="6" a="1"/>
  <c r="E509" i="6" s="1"/>
  <c r="D509" i="6" a="1"/>
  <c r="D509" i="6" s="1"/>
  <c r="C509" i="6" a="1"/>
  <c r="C509" i="6" s="1"/>
  <c r="B509" i="6" a="1"/>
  <c r="B509" i="6" s="1"/>
  <c r="A509" i="6" a="1"/>
  <c r="A509" i="6" s="1"/>
  <c r="F508" i="6" a="1"/>
  <c r="F508" i="6" s="1"/>
  <c r="E508" i="6" a="1"/>
  <c r="E508" i="6" s="1"/>
  <c r="D508" i="6" a="1"/>
  <c r="D508" i="6" s="1"/>
  <c r="C508" i="6" a="1"/>
  <c r="C508" i="6" s="1"/>
  <c r="B508" i="6" a="1"/>
  <c r="B508" i="6" s="1"/>
  <c r="A508" i="6" a="1"/>
  <c r="A508" i="6" s="1"/>
  <c r="F507" i="6" a="1"/>
  <c r="F507" i="6" s="1"/>
  <c r="E507" i="6" a="1"/>
  <c r="E507" i="6" s="1"/>
  <c r="D507" i="6" a="1"/>
  <c r="D507" i="6" s="1"/>
  <c r="C507" i="6" a="1"/>
  <c r="C507" i="6" s="1"/>
  <c r="B507" i="6" a="1"/>
  <c r="B507" i="6" s="1"/>
  <c r="A507" i="6" a="1"/>
  <c r="A507" i="6" s="1"/>
  <c r="F506" i="6" a="1"/>
  <c r="F506" i="6" s="1"/>
  <c r="E506" i="6" a="1"/>
  <c r="E506" i="6" s="1"/>
  <c r="D506" i="6" a="1"/>
  <c r="D506" i="6" s="1"/>
  <c r="C506" i="6" a="1"/>
  <c r="C506" i="6" s="1"/>
  <c r="B506" i="6" a="1"/>
  <c r="B506" i="6" s="1"/>
  <c r="A506" i="6" a="1"/>
  <c r="A506" i="6" s="1"/>
  <c r="F505" i="6" a="1"/>
  <c r="F505" i="6" s="1"/>
  <c r="E505" i="6" a="1"/>
  <c r="E505" i="6" s="1"/>
  <c r="D505" i="6" a="1"/>
  <c r="D505" i="6" s="1"/>
  <c r="C505" i="6" a="1"/>
  <c r="C505" i="6" s="1"/>
  <c r="B505" i="6" a="1"/>
  <c r="B505" i="6" s="1"/>
  <c r="A505" i="6" a="1"/>
  <c r="A505" i="6" s="1"/>
  <c r="F504" i="6" a="1"/>
  <c r="F504" i="6" s="1"/>
  <c r="E504" i="6" a="1"/>
  <c r="E504" i="6" s="1"/>
  <c r="D504" i="6" a="1"/>
  <c r="D504" i="6" s="1"/>
  <c r="C504" i="6" a="1"/>
  <c r="C504" i="6" s="1"/>
  <c r="B504" i="6" a="1"/>
  <c r="B504" i="6" s="1"/>
  <c r="A504" i="6" a="1"/>
  <c r="A504" i="6" s="1"/>
  <c r="F503" i="6" a="1"/>
  <c r="F503" i="6" s="1"/>
  <c r="E503" i="6" a="1"/>
  <c r="E503" i="6" s="1"/>
  <c r="D503" i="6" a="1"/>
  <c r="D503" i="6" s="1"/>
  <c r="C503" i="6" a="1"/>
  <c r="C503" i="6" s="1"/>
  <c r="B503" i="6" a="1"/>
  <c r="B503" i="6" s="1"/>
  <c r="A503" i="6" a="1"/>
  <c r="A503" i="6" s="1"/>
  <c r="F502" i="6" a="1"/>
  <c r="F502" i="6" s="1"/>
  <c r="E502" i="6" a="1"/>
  <c r="E502" i="6" s="1"/>
  <c r="D502" i="6" a="1"/>
  <c r="D502" i="6" s="1"/>
  <c r="C502" i="6" a="1"/>
  <c r="C502" i="6" s="1"/>
  <c r="B502" i="6" a="1"/>
  <c r="B502" i="6" s="1"/>
  <c r="A502" i="6" a="1"/>
  <c r="A502" i="6" s="1"/>
  <c r="F501" i="6" a="1"/>
  <c r="F501" i="6" s="1"/>
  <c r="E501" i="6" a="1"/>
  <c r="E501" i="6" s="1"/>
  <c r="D501" i="6" a="1"/>
  <c r="D501" i="6" s="1"/>
  <c r="C501" i="6" a="1"/>
  <c r="C501" i="6" s="1"/>
  <c r="B501" i="6" a="1"/>
  <c r="B501" i="6" s="1"/>
  <c r="A501" i="6" a="1"/>
  <c r="A501" i="6" s="1"/>
  <c r="F500" i="6" a="1"/>
  <c r="F500" i="6" s="1"/>
  <c r="E500" i="6" a="1"/>
  <c r="E500" i="6" s="1"/>
  <c r="D500" i="6" a="1"/>
  <c r="D500" i="6" s="1"/>
  <c r="C500" i="6" a="1"/>
  <c r="C500" i="6" s="1"/>
  <c r="B500" i="6" a="1"/>
  <c r="B500" i="6" s="1"/>
  <c r="A500" i="6" a="1"/>
  <c r="A500" i="6" s="1"/>
  <c r="F499" i="6" a="1"/>
  <c r="F499" i="6" s="1"/>
  <c r="E499" i="6" a="1"/>
  <c r="E499" i="6" s="1"/>
  <c r="D499" i="6" a="1"/>
  <c r="D499" i="6" s="1"/>
  <c r="C499" i="6" a="1"/>
  <c r="C499" i="6" s="1"/>
  <c r="B499" i="6" a="1"/>
  <c r="B499" i="6" s="1"/>
  <c r="A499" i="6" a="1"/>
  <c r="A499" i="6" s="1"/>
  <c r="F498" i="6" a="1"/>
  <c r="F498" i="6" s="1"/>
  <c r="E498" i="6" a="1"/>
  <c r="E498" i="6" s="1"/>
  <c r="D498" i="6" a="1"/>
  <c r="D498" i="6" s="1"/>
  <c r="C498" i="6" a="1"/>
  <c r="C498" i="6" s="1"/>
  <c r="B498" i="6" a="1"/>
  <c r="B498" i="6" s="1"/>
  <c r="A498" i="6" a="1"/>
  <c r="A498" i="6" s="1"/>
  <c r="F497" i="6" a="1"/>
  <c r="F497" i="6" s="1"/>
  <c r="E497" i="6" a="1"/>
  <c r="E497" i="6" s="1"/>
  <c r="D497" i="6" a="1"/>
  <c r="D497" i="6" s="1"/>
  <c r="C497" i="6" a="1"/>
  <c r="C497" i="6" s="1"/>
  <c r="B497" i="6" a="1"/>
  <c r="B497" i="6" s="1"/>
  <c r="A497" i="6" a="1"/>
  <c r="A497" i="6" s="1"/>
  <c r="F496" i="6" a="1"/>
  <c r="F496" i="6" s="1"/>
  <c r="E496" i="6" a="1"/>
  <c r="E496" i="6" s="1"/>
  <c r="D496" i="6" a="1"/>
  <c r="D496" i="6" s="1"/>
  <c r="C496" i="6" a="1"/>
  <c r="C496" i="6" s="1"/>
  <c r="B496" i="6" a="1"/>
  <c r="B496" i="6" s="1"/>
  <c r="A496" i="6" a="1"/>
  <c r="A496" i="6" s="1"/>
  <c r="F495" i="6" a="1"/>
  <c r="F495" i="6" s="1"/>
  <c r="E495" i="6" a="1"/>
  <c r="E495" i="6" s="1"/>
  <c r="D495" i="6" a="1"/>
  <c r="D495" i="6" s="1"/>
  <c r="C495" i="6" a="1"/>
  <c r="C495" i="6" s="1"/>
  <c r="B495" i="6" a="1"/>
  <c r="B495" i="6" s="1"/>
  <c r="A495" i="6" a="1"/>
  <c r="A495" i="6" s="1"/>
  <c r="F494" i="6" a="1"/>
  <c r="F494" i="6" s="1"/>
  <c r="E494" i="6" a="1"/>
  <c r="E494" i="6" s="1"/>
  <c r="D494" i="6" a="1"/>
  <c r="D494" i="6" s="1"/>
  <c r="C494" i="6" a="1"/>
  <c r="C494" i="6" s="1"/>
  <c r="B494" i="6" a="1"/>
  <c r="B494" i="6" s="1"/>
  <c r="A494" i="6" a="1"/>
  <c r="A494" i="6" s="1"/>
  <c r="F493" i="6" a="1"/>
  <c r="F493" i="6" s="1"/>
  <c r="E493" i="6" a="1"/>
  <c r="E493" i="6" s="1"/>
  <c r="D493" i="6" a="1"/>
  <c r="D493" i="6" s="1"/>
  <c r="C493" i="6" a="1"/>
  <c r="C493" i="6" s="1"/>
  <c r="B493" i="6" a="1"/>
  <c r="B493" i="6" s="1"/>
  <c r="A493" i="6" a="1"/>
  <c r="A493" i="6" s="1"/>
  <c r="F492" i="6" a="1"/>
  <c r="F492" i="6" s="1"/>
  <c r="E492" i="6" a="1"/>
  <c r="E492" i="6" s="1"/>
  <c r="D492" i="6" a="1"/>
  <c r="D492" i="6" s="1"/>
  <c r="C492" i="6" a="1"/>
  <c r="C492" i="6" s="1"/>
  <c r="B492" i="6" a="1"/>
  <c r="B492" i="6" s="1"/>
  <c r="A492" i="6" a="1"/>
  <c r="A492" i="6" s="1"/>
  <c r="F491" i="6" a="1"/>
  <c r="F491" i="6" s="1"/>
  <c r="E491" i="6" a="1"/>
  <c r="E491" i="6" s="1"/>
  <c r="D491" i="6" a="1"/>
  <c r="D491" i="6" s="1"/>
  <c r="C491" i="6" a="1"/>
  <c r="C491" i="6" s="1"/>
  <c r="B491" i="6" a="1"/>
  <c r="B491" i="6" s="1"/>
  <c r="A491" i="6" a="1"/>
  <c r="A491" i="6" s="1"/>
  <c r="F490" i="6" a="1"/>
  <c r="F490" i="6" s="1"/>
  <c r="E490" i="6" a="1"/>
  <c r="E490" i="6" s="1"/>
  <c r="D490" i="6" a="1"/>
  <c r="D490" i="6" s="1"/>
  <c r="C490" i="6" a="1"/>
  <c r="C490" i="6" s="1"/>
  <c r="B490" i="6" a="1"/>
  <c r="B490" i="6" s="1"/>
  <c r="A490" i="6" a="1"/>
  <c r="A490" i="6" s="1"/>
  <c r="F489" i="6" a="1"/>
  <c r="F489" i="6" s="1"/>
  <c r="E489" i="6" a="1"/>
  <c r="E489" i="6" s="1"/>
  <c r="D489" i="6" a="1"/>
  <c r="D489" i="6" s="1"/>
  <c r="C489" i="6" a="1"/>
  <c r="C489" i="6" s="1"/>
  <c r="B489" i="6" a="1"/>
  <c r="B489" i="6" s="1"/>
  <c r="A489" i="6" a="1"/>
  <c r="A489" i="6" s="1"/>
  <c r="F488" i="6" a="1"/>
  <c r="F488" i="6" s="1"/>
  <c r="E488" i="6" a="1"/>
  <c r="E488" i="6" s="1"/>
  <c r="D488" i="6" a="1"/>
  <c r="D488" i="6" s="1"/>
  <c r="C488" i="6" a="1"/>
  <c r="C488" i="6" s="1"/>
  <c r="B488" i="6" a="1"/>
  <c r="B488" i="6" s="1"/>
  <c r="A488" i="6" a="1"/>
  <c r="A488" i="6" s="1"/>
  <c r="F487" i="6" a="1"/>
  <c r="F487" i="6" s="1"/>
  <c r="E487" i="6" a="1"/>
  <c r="E487" i="6" s="1"/>
  <c r="D487" i="6" a="1"/>
  <c r="D487" i="6" s="1"/>
  <c r="C487" i="6" a="1"/>
  <c r="C487" i="6" s="1"/>
  <c r="B487" i="6" a="1"/>
  <c r="B487" i="6" s="1"/>
  <c r="A487" i="6" a="1"/>
  <c r="A487" i="6" s="1"/>
  <c r="F486" i="6" a="1"/>
  <c r="F486" i="6" s="1"/>
  <c r="E486" i="6" a="1"/>
  <c r="E486" i="6" s="1"/>
  <c r="D486" i="6" a="1"/>
  <c r="D486" i="6" s="1"/>
  <c r="C486" i="6" a="1"/>
  <c r="C486" i="6" s="1"/>
  <c r="B486" i="6" a="1"/>
  <c r="B486" i="6" s="1"/>
  <c r="A486" i="6" a="1"/>
  <c r="A486" i="6" s="1"/>
  <c r="F485" i="6" a="1"/>
  <c r="F485" i="6" s="1"/>
  <c r="E485" i="6" a="1"/>
  <c r="E485" i="6" s="1"/>
  <c r="D485" i="6" a="1"/>
  <c r="D485" i="6" s="1"/>
  <c r="C485" i="6" a="1"/>
  <c r="C485" i="6" s="1"/>
  <c r="B485" i="6" a="1"/>
  <c r="B485" i="6" s="1"/>
  <c r="A485" i="6" a="1"/>
  <c r="A485" i="6" s="1"/>
  <c r="F484" i="6" a="1"/>
  <c r="F484" i="6" s="1"/>
  <c r="E484" i="6" a="1"/>
  <c r="E484" i="6" s="1"/>
  <c r="D484" i="6" a="1"/>
  <c r="D484" i="6" s="1"/>
  <c r="C484" i="6" a="1"/>
  <c r="C484" i="6" s="1"/>
  <c r="B484" i="6" a="1"/>
  <c r="B484" i="6" s="1"/>
  <c r="A484" i="6" a="1"/>
  <c r="A484" i="6" s="1"/>
  <c r="F483" i="6" a="1"/>
  <c r="F483" i="6" s="1"/>
  <c r="E483" i="6" a="1"/>
  <c r="E483" i="6" s="1"/>
  <c r="D483" i="6" a="1"/>
  <c r="D483" i="6" s="1"/>
  <c r="C483" i="6" a="1"/>
  <c r="C483" i="6" s="1"/>
  <c r="B483" i="6" a="1"/>
  <c r="B483" i="6" s="1"/>
  <c r="A483" i="6" a="1"/>
  <c r="A483" i="6" s="1"/>
  <c r="F482" i="6" a="1"/>
  <c r="F482" i="6" s="1"/>
  <c r="E482" i="6" a="1"/>
  <c r="E482" i="6" s="1"/>
  <c r="D482" i="6" a="1"/>
  <c r="D482" i="6" s="1"/>
  <c r="C482" i="6" a="1"/>
  <c r="C482" i="6" s="1"/>
  <c r="B482" i="6" a="1"/>
  <c r="B482" i="6" s="1"/>
  <c r="A482" i="6" a="1"/>
  <c r="A482" i="6" s="1"/>
  <c r="F481" i="6" a="1"/>
  <c r="F481" i="6" s="1"/>
  <c r="E481" i="6" a="1"/>
  <c r="E481" i="6" s="1"/>
  <c r="D481" i="6" a="1"/>
  <c r="D481" i="6" s="1"/>
  <c r="C481" i="6" a="1"/>
  <c r="C481" i="6" s="1"/>
  <c r="B481" i="6" a="1"/>
  <c r="B481" i="6" s="1"/>
  <c r="A481" i="6" a="1"/>
  <c r="A481" i="6" s="1"/>
  <c r="F480" i="6" a="1"/>
  <c r="F480" i="6" s="1"/>
  <c r="E480" i="6" a="1"/>
  <c r="E480" i="6" s="1"/>
  <c r="D480" i="6" a="1"/>
  <c r="D480" i="6" s="1"/>
  <c r="C480" i="6" a="1"/>
  <c r="C480" i="6" s="1"/>
  <c r="B480" i="6" a="1"/>
  <c r="B480" i="6" s="1"/>
  <c r="A480" i="6" a="1"/>
  <c r="A480" i="6" s="1"/>
  <c r="F479" i="6" a="1"/>
  <c r="F479" i="6" s="1"/>
  <c r="E479" i="6" a="1"/>
  <c r="E479" i="6" s="1"/>
  <c r="D479" i="6" a="1"/>
  <c r="D479" i="6" s="1"/>
  <c r="C479" i="6" a="1"/>
  <c r="C479" i="6" s="1"/>
  <c r="B479" i="6" a="1"/>
  <c r="B479" i="6" s="1"/>
  <c r="A479" i="6" a="1"/>
  <c r="A479" i="6" s="1"/>
  <c r="F478" i="6" a="1"/>
  <c r="F478" i="6" s="1"/>
  <c r="E478" i="6" a="1"/>
  <c r="E478" i="6" s="1"/>
  <c r="D478" i="6" a="1"/>
  <c r="D478" i="6" s="1"/>
  <c r="C478" i="6" a="1"/>
  <c r="C478" i="6" s="1"/>
  <c r="B478" i="6" a="1"/>
  <c r="B478" i="6" s="1"/>
  <c r="A478" i="6" a="1"/>
  <c r="A478" i="6" s="1"/>
  <c r="F477" i="6" a="1"/>
  <c r="F477" i="6" s="1"/>
  <c r="E477" i="6" a="1"/>
  <c r="E477" i="6" s="1"/>
  <c r="D477" i="6" a="1"/>
  <c r="D477" i="6" s="1"/>
  <c r="C477" i="6" a="1"/>
  <c r="C477" i="6" s="1"/>
  <c r="B477" i="6" a="1"/>
  <c r="B477" i="6" s="1"/>
  <c r="A477" i="6" a="1"/>
  <c r="A477" i="6" s="1"/>
  <c r="F476" i="6" a="1"/>
  <c r="F476" i="6" s="1"/>
  <c r="E476" i="6" a="1"/>
  <c r="E476" i="6" s="1"/>
  <c r="D476" i="6" a="1"/>
  <c r="D476" i="6" s="1"/>
  <c r="C476" i="6" a="1"/>
  <c r="C476" i="6" s="1"/>
  <c r="B476" i="6" a="1"/>
  <c r="B476" i="6" s="1"/>
  <c r="A476" i="6" a="1"/>
  <c r="A476" i="6" s="1"/>
  <c r="F475" i="6" a="1"/>
  <c r="F475" i="6" s="1"/>
  <c r="E475" i="6" a="1"/>
  <c r="E475" i="6" s="1"/>
  <c r="D475" i="6" a="1"/>
  <c r="D475" i="6" s="1"/>
  <c r="C475" i="6" a="1"/>
  <c r="C475" i="6" s="1"/>
  <c r="B475" i="6" a="1"/>
  <c r="B475" i="6" s="1"/>
  <c r="A475" i="6" a="1"/>
  <c r="A475" i="6" s="1"/>
  <c r="F474" i="6" a="1"/>
  <c r="F474" i="6" s="1"/>
  <c r="E474" i="6" a="1"/>
  <c r="E474" i="6" s="1"/>
  <c r="D474" i="6" a="1"/>
  <c r="D474" i="6" s="1"/>
  <c r="C474" i="6" a="1"/>
  <c r="C474" i="6" s="1"/>
  <c r="B474" i="6" a="1"/>
  <c r="B474" i="6" s="1"/>
  <c r="A474" i="6" a="1"/>
  <c r="A474" i="6" s="1"/>
  <c r="F473" i="6" a="1"/>
  <c r="F473" i="6" s="1"/>
  <c r="E473" i="6" a="1"/>
  <c r="E473" i="6" s="1"/>
  <c r="D473" i="6" a="1"/>
  <c r="D473" i="6" s="1"/>
  <c r="C473" i="6" a="1"/>
  <c r="C473" i="6" s="1"/>
  <c r="B473" i="6" a="1"/>
  <c r="B473" i="6" s="1"/>
  <c r="A473" i="6" a="1"/>
  <c r="A473" i="6" s="1"/>
  <c r="F472" i="6" a="1"/>
  <c r="F472" i="6" s="1"/>
  <c r="E472" i="6" a="1"/>
  <c r="E472" i="6" s="1"/>
  <c r="D472" i="6" a="1"/>
  <c r="D472" i="6" s="1"/>
  <c r="C472" i="6" a="1"/>
  <c r="C472" i="6" s="1"/>
  <c r="B472" i="6" a="1"/>
  <c r="B472" i="6" s="1"/>
  <c r="A472" i="6" a="1"/>
  <c r="A472" i="6" s="1"/>
  <c r="F471" i="6" a="1"/>
  <c r="F471" i="6" s="1"/>
  <c r="E471" i="6" a="1"/>
  <c r="E471" i="6" s="1"/>
  <c r="D471" i="6" a="1"/>
  <c r="D471" i="6" s="1"/>
  <c r="C471" i="6" a="1"/>
  <c r="C471" i="6" s="1"/>
  <c r="B471" i="6" a="1"/>
  <c r="B471" i="6" s="1"/>
  <c r="A471" i="6" a="1"/>
  <c r="A471" i="6" s="1"/>
  <c r="F470" i="6" a="1"/>
  <c r="F470" i="6" s="1"/>
  <c r="E470" i="6" a="1"/>
  <c r="E470" i="6" s="1"/>
  <c r="D470" i="6" a="1"/>
  <c r="D470" i="6" s="1"/>
  <c r="C470" i="6" a="1"/>
  <c r="C470" i="6" s="1"/>
  <c r="B470" i="6" a="1"/>
  <c r="B470" i="6" s="1"/>
  <c r="A470" i="6" a="1"/>
  <c r="A470" i="6" s="1"/>
  <c r="F469" i="6" a="1"/>
  <c r="F469" i="6" s="1"/>
  <c r="E469" i="6" a="1"/>
  <c r="E469" i="6" s="1"/>
  <c r="D469" i="6" a="1"/>
  <c r="D469" i="6" s="1"/>
  <c r="C469" i="6" a="1"/>
  <c r="C469" i="6" s="1"/>
  <c r="B469" i="6" a="1"/>
  <c r="B469" i="6" s="1"/>
  <c r="A469" i="6" a="1"/>
  <c r="A469" i="6" s="1"/>
  <c r="F468" i="6" a="1"/>
  <c r="F468" i="6" s="1"/>
  <c r="E468" i="6" a="1"/>
  <c r="E468" i="6" s="1"/>
  <c r="D468" i="6" a="1"/>
  <c r="D468" i="6" s="1"/>
  <c r="C468" i="6" a="1"/>
  <c r="C468" i="6" s="1"/>
  <c r="B468" i="6" a="1"/>
  <c r="B468" i="6" s="1"/>
  <c r="A468" i="6" a="1"/>
  <c r="A468" i="6" s="1"/>
  <c r="F467" i="6" a="1"/>
  <c r="F467" i="6" s="1"/>
  <c r="E467" i="6" a="1"/>
  <c r="E467" i="6" s="1"/>
  <c r="D467" i="6" a="1"/>
  <c r="D467" i="6" s="1"/>
  <c r="C467" i="6" a="1"/>
  <c r="C467" i="6" s="1"/>
  <c r="B467" i="6" a="1"/>
  <c r="B467" i="6" s="1"/>
  <c r="A467" i="6" a="1"/>
  <c r="A467" i="6" s="1"/>
  <c r="F466" i="6" a="1"/>
  <c r="F466" i="6" s="1"/>
  <c r="E466" i="6" a="1"/>
  <c r="E466" i="6" s="1"/>
  <c r="D466" i="6" a="1"/>
  <c r="D466" i="6" s="1"/>
  <c r="C466" i="6" a="1"/>
  <c r="C466" i="6" s="1"/>
  <c r="B466" i="6" a="1"/>
  <c r="B466" i="6" s="1"/>
  <c r="A466" i="6" a="1"/>
  <c r="A466" i="6" s="1"/>
  <c r="F465" i="6" a="1"/>
  <c r="F465" i="6" s="1"/>
  <c r="E465" i="6" a="1"/>
  <c r="E465" i="6" s="1"/>
  <c r="D465" i="6" a="1"/>
  <c r="D465" i="6" s="1"/>
  <c r="C465" i="6" a="1"/>
  <c r="C465" i="6" s="1"/>
  <c r="B465" i="6" a="1"/>
  <c r="B465" i="6" s="1"/>
  <c r="A465" i="6" a="1"/>
  <c r="A465" i="6" s="1"/>
  <c r="F464" i="6" a="1"/>
  <c r="F464" i="6" s="1"/>
  <c r="E464" i="6" a="1"/>
  <c r="E464" i="6" s="1"/>
  <c r="D464" i="6" a="1"/>
  <c r="D464" i="6" s="1"/>
  <c r="C464" i="6" a="1"/>
  <c r="C464" i="6" s="1"/>
  <c r="B464" i="6" a="1"/>
  <c r="B464" i="6" s="1"/>
  <c r="A464" i="6" a="1"/>
  <c r="A464" i="6" s="1"/>
  <c r="F463" i="6" a="1"/>
  <c r="F463" i="6" s="1"/>
  <c r="E463" i="6" a="1"/>
  <c r="E463" i="6" s="1"/>
  <c r="D463" i="6" a="1"/>
  <c r="D463" i="6" s="1"/>
  <c r="C463" i="6" a="1"/>
  <c r="C463" i="6" s="1"/>
  <c r="B463" i="6" a="1"/>
  <c r="B463" i="6" s="1"/>
  <c r="A463" i="6" a="1"/>
  <c r="A463" i="6" s="1"/>
  <c r="F462" i="6" a="1"/>
  <c r="F462" i="6" s="1"/>
  <c r="E462" i="6" a="1"/>
  <c r="E462" i="6" s="1"/>
  <c r="D462" i="6" a="1"/>
  <c r="D462" i="6" s="1"/>
  <c r="C462" i="6" a="1"/>
  <c r="C462" i="6" s="1"/>
  <c r="B462" i="6" a="1"/>
  <c r="B462" i="6" s="1"/>
  <c r="A462" i="6" a="1"/>
  <c r="A462" i="6" s="1"/>
  <c r="F461" i="6" a="1"/>
  <c r="F461" i="6" s="1"/>
  <c r="E461" i="6" a="1"/>
  <c r="E461" i="6" s="1"/>
  <c r="D461" i="6" a="1"/>
  <c r="D461" i="6" s="1"/>
  <c r="C461" i="6" a="1"/>
  <c r="C461" i="6" s="1"/>
  <c r="B461" i="6" a="1"/>
  <c r="B461" i="6" s="1"/>
  <c r="A461" i="6" a="1"/>
  <c r="A461" i="6" s="1"/>
  <c r="F460" i="6" a="1"/>
  <c r="F460" i="6" s="1"/>
  <c r="E460" i="6" a="1"/>
  <c r="E460" i="6" s="1"/>
  <c r="D460" i="6" a="1"/>
  <c r="D460" i="6" s="1"/>
  <c r="C460" i="6" a="1"/>
  <c r="C460" i="6" s="1"/>
  <c r="B460" i="6" a="1"/>
  <c r="B460" i="6" s="1"/>
  <c r="A460" i="6" a="1"/>
  <c r="A460" i="6" s="1"/>
  <c r="F459" i="6" a="1"/>
  <c r="F459" i="6" s="1"/>
  <c r="E459" i="6" a="1"/>
  <c r="E459" i="6" s="1"/>
  <c r="D459" i="6" a="1"/>
  <c r="D459" i="6" s="1"/>
  <c r="C459" i="6" a="1"/>
  <c r="C459" i="6" s="1"/>
  <c r="B459" i="6" a="1"/>
  <c r="B459" i="6" s="1"/>
  <c r="A459" i="6" a="1"/>
  <c r="A459" i="6" s="1"/>
  <c r="F458" i="6" a="1"/>
  <c r="F458" i="6" s="1"/>
  <c r="E458" i="6" a="1"/>
  <c r="E458" i="6" s="1"/>
  <c r="D458" i="6" a="1"/>
  <c r="D458" i="6" s="1"/>
  <c r="C458" i="6" a="1"/>
  <c r="C458" i="6" s="1"/>
  <c r="B458" i="6" a="1"/>
  <c r="B458" i="6" s="1"/>
  <c r="A458" i="6" a="1"/>
  <c r="A458" i="6" s="1"/>
  <c r="F457" i="6" a="1"/>
  <c r="F457" i="6" s="1"/>
  <c r="E457" i="6" a="1"/>
  <c r="E457" i="6" s="1"/>
  <c r="D457" i="6" a="1"/>
  <c r="D457" i="6" s="1"/>
  <c r="C457" i="6" a="1"/>
  <c r="C457" i="6" s="1"/>
  <c r="B457" i="6" a="1"/>
  <c r="B457" i="6" s="1"/>
  <c r="A457" i="6" a="1"/>
  <c r="A457" i="6" s="1"/>
  <c r="F456" i="6" a="1"/>
  <c r="F456" i="6" s="1"/>
  <c r="E456" i="6" a="1"/>
  <c r="E456" i="6" s="1"/>
  <c r="D456" i="6" a="1"/>
  <c r="D456" i="6" s="1"/>
  <c r="C456" i="6" a="1"/>
  <c r="C456" i="6" s="1"/>
  <c r="B456" i="6" a="1"/>
  <c r="B456" i="6" s="1"/>
  <c r="A456" i="6" a="1"/>
  <c r="A456" i="6" s="1"/>
  <c r="F455" i="6" a="1"/>
  <c r="F455" i="6" s="1"/>
  <c r="E455" i="6" a="1"/>
  <c r="E455" i="6" s="1"/>
  <c r="D455" i="6" a="1"/>
  <c r="D455" i="6" s="1"/>
  <c r="C455" i="6" a="1"/>
  <c r="C455" i="6" s="1"/>
  <c r="B455" i="6" a="1"/>
  <c r="B455" i="6" s="1"/>
  <c r="A455" i="6" a="1"/>
  <c r="A455" i="6" s="1"/>
  <c r="F454" i="6" a="1"/>
  <c r="F454" i="6" s="1"/>
  <c r="E454" i="6" a="1"/>
  <c r="E454" i="6" s="1"/>
  <c r="D454" i="6" a="1"/>
  <c r="D454" i="6" s="1"/>
  <c r="C454" i="6" a="1"/>
  <c r="C454" i="6" s="1"/>
  <c r="B454" i="6" a="1"/>
  <c r="B454" i="6" s="1"/>
  <c r="A454" i="6" a="1"/>
  <c r="A454" i="6" s="1"/>
  <c r="F453" i="6" a="1"/>
  <c r="F453" i="6" s="1"/>
  <c r="E453" i="6" a="1"/>
  <c r="E453" i="6" s="1"/>
  <c r="D453" i="6" a="1"/>
  <c r="D453" i="6" s="1"/>
  <c r="C453" i="6" a="1"/>
  <c r="C453" i="6" s="1"/>
  <c r="B453" i="6" a="1"/>
  <c r="B453" i="6" s="1"/>
  <c r="A453" i="6" a="1"/>
  <c r="A453" i="6" s="1"/>
  <c r="F452" i="6" a="1"/>
  <c r="F452" i="6" s="1"/>
  <c r="E452" i="6" a="1"/>
  <c r="E452" i="6" s="1"/>
  <c r="D452" i="6" a="1"/>
  <c r="D452" i="6" s="1"/>
  <c r="C452" i="6" a="1"/>
  <c r="C452" i="6" s="1"/>
  <c r="B452" i="6" a="1"/>
  <c r="B452" i="6" s="1"/>
  <c r="A452" i="6" a="1"/>
  <c r="A452" i="6" s="1"/>
  <c r="F451" i="6" a="1"/>
  <c r="F451" i="6" s="1"/>
  <c r="E451" i="6" a="1"/>
  <c r="E451" i="6" s="1"/>
  <c r="D451" i="6" a="1"/>
  <c r="D451" i="6" s="1"/>
  <c r="C451" i="6" a="1"/>
  <c r="C451" i="6" s="1"/>
  <c r="B451" i="6" a="1"/>
  <c r="B451" i="6" s="1"/>
  <c r="A451" i="6" a="1"/>
  <c r="A451" i="6" s="1"/>
  <c r="F450" i="6" a="1"/>
  <c r="F450" i="6" s="1"/>
  <c r="E450" i="6" a="1"/>
  <c r="E450" i="6" s="1"/>
  <c r="D450" i="6" a="1"/>
  <c r="D450" i="6" s="1"/>
  <c r="C450" i="6" a="1"/>
  <c r="C450" i="6" s="1"/>
  <c r="B450" i="6" a="1"/>
  <c r="B450" i="6" s="1"/>
  <c r="A450" i="6" a="1"/>
  <c r="A450" i="6" s="1"/>
  <c r="F449" i="6" a="1"/>
  <c r="F449" i="6" s="1"/>
  <c r="E449" i="6" a="1"/>
  <c r="E449" i="6" s="1"/>
  <c r="D449" i="6" a="1"/>
  <c r="D449" i="6" s="1"/>
  <c r="C449" i="6" a="1"/>
  <c r="C449" i="6" s="1"/>
  <c r="B449" i="6" a="1"/>
  <c r="B449" i="6" s="1"/>
  <c r="A449" i="6" a="1"/>
  <c r="A449" i="6" s="1"/>
  <c r="F448" i="6" a="1"/>
  <c r="F448" i="6" s="1"/>
  <c r="E448" i="6" a="1"/>
  <c r="E448" i="6" s="1"/>
  <c r="D448" i="6" a="1"/>
  <c r="D448" i="6" s="1"/>
  <c r="C448" i="6" a="1"/>
  <c r="C448" i="6" s="1"/>
  <c r="B448" i="6" a="1"/>
  <c r="B448" i="6" s="1"/>
  <c r="A448" i="6" a="1"/>
  <c r="A448" i="6" s="1"/>
  <c r="F447" i="6" a="1"/>
  <c r="F447" i="6" s="1"/>
  <c r="E447" i="6" a="1"/>
  <c r="E447" i="6" s="1"/>
  <c r="D447" i="6" a="1"/>
  <c r="D447" i="6" s="1"/>
  <c r="C447" i="6" a="1"/>
  <c r="C447" i="6" s="1"/>
  <c r="B447" i="6" a="1"/>
  <c r="B447" i="6" s="1"/>
  <c r="A447" i="6" a="1"/>
  <c r="A447" i="6" s="1"/>
  <c r="F446" i="6" a="1"/>
  <c r="F446" i="6" s="1"/>
  <c r="E446" i="6" a="1"/>
  <c r="E446" i="6" s="1"/>
  <c r="D446" i="6" a="1"/>
  <c r="D446" i="6" s="1"/>
  <c r="C446" i="6" a="1"/>
  <c r="C446" i="6" s="1"/>
  <c r="B446" i="6" a="1"/>
  <c r="B446" i="6" s="1"/>
  <c r="A446" i="6" a="1"/>
  <c r="A446" i="6" s="1"/>
  <c r="F445" i="6" a="1"/>
  <c r="F445" i="6" s="1"/>
  <c r="E445" i="6" a="1"/>
  <c r="E445" i="6" s="1"/>
  <c r="D445" i="6" a="1"/>
  <c r="D445" i="6" s="1"/>
  <c r="C445" i="6" a="1"/>
  <c r="C445" i="6" s="1"/>
  <c r="B445" i="6" a="1"/>
  <c r="B445" i="6" s="1"/>
  <c r="A445" i="6" a="1"/>
  <c r="A445" i="6" s="1"/>
  <c r="F444" i="6" a="1"/>
  <c r="F444" i="6" s="1"/>
  <c r="E444" i="6" a="1"/>
  <c r="E444" i="6" s="1"/>
  <c r="D444" i="6" a="1"/>
  <c r="D444" i="6" s="1"/>
  <c r="C444" i="6" a="1"/>
  <c r="C444" i="6" s="1"/>
  <c r="B444" i="6" a="1"/>
  <c r="B444" i="6" s="1"/>
  <c r="A444" i="6" a="1"/>
  <c r="A444" i="6" s="1"/>
  <c r="F443" i="6" a="1"/>
  <c r="F443" i="6" s="1"/>
  <c r="E443" i="6" a="1"/>
  <c r="E443" i="6" s="1"/>
  <c r="D443" i="6" a="1"/>
  <c r="D443" i="6" s="1"/>
  <c r="C443" i="6" a="1"/>
  <c r="C443" i="6" s="1"/>
  <c r="B443" i="6" a="1"/>
  <c r="B443" i="6" s="1"/>
  <c r="A443" i="6" a="1"/>
  <c r="A443" i="6" s="1"/>
  <c r="F442" i="6" a="1"/>
  <c r="F442" i="6" s="1"/>
  <c r="E442" i="6" a="1"/>
  <c r="E442" i="6" s="1"/>
  <c r="D442" i="6" a="1"/>
  <c r="D442" i="6" s="1"/>
  <c r="C442" i="6" a="1"/>
  <c r="C442" i="6" s="1"/>
  <c r="B442" i="6" a="1"/>
  <c r="B442" i="6" s="1"/>
  <c r="A442" i="6" a="1"/>
  <c r="A442" i="6" s="1"/>
  <c r="F441" i="6" a="1"/>
  <c r="F441" i="6" s="1"/>
  <c r="E441" i="6" a="1"/>
  <c r="E441" i="6" s="1"/>
  <c r="D441" i="6" a="1"/>
  <c r="D441" i="6" s="1"/>
  <c r="C441" i="6" a="1"/>
  <c r="C441" i="6" s="1"/>
  <c r="B441" i="6" a="1"/>
  <c r="B441" i="6" s="1"/>
  <c r="A441" i="6" a="1"/>
  <c r="A441" i="6" s="1"/>
  <c r="F440" i="6" a="1"/>
  <c r="F440" i="6" s="1"/>
  <c r="E440" i="6" a="1"/>
  <c r="E440" i="6" s="1"/>
  <c r="D440" i="6" a="1"/>
  <c r="D440" i="6" s="1"/>
  <c r="C440" i="6" a="1"/>
  <c r="C440" i="6" s="1"/>
  <c r="B440" i="6" a="1"/>
  <c r="B440" i="6" s="1"/>
  <c r="A440" i="6" a="1"/>
  <c r="A440" i="6" s="1"/>
  <c r="F439" i="6" a="1"/>
  <c r="F439" i="6" s="1"/>
  <c r="E439" i="6" a="1"/>
  <c r="E439" i="6" s="1"/>
  <c r="D439" i="6" a="1"/>
  <c r="D439" i="6" s="1"/>
  <c r="C439" i="6" a="1"/>
  <c r="C439" i="6" s="1"/>
  <c r="B439" i="6" a="1"/>
  <c r="B439" i="6" s="1"/>
  <c r="A439" i="6" a="1"/>
  <c r="A439" i="6" s="1"/>
  <c r="F438" i="6" a="1"/>
  <c r="F438" i="6" s="1"/>
  <c r="E438" i="6" a="1"/>
  <c r="E438" i="6" s="1"/>
  <c r="D438" i="6" a="1"/>
  <c r="D438" i="6" s="1"/>
  <c r="C438" i="6" a="1"/>
  <c r="C438" i="6" s="1"/>
  <c r="B438" i="6" a="1"/>
  <c r="B438" i="6" s="1"/>
  <c r="A438" i="6" a="1"/>
  <c r="A438" i="6" s="1"/>
  <c r="F437" i="6" a="1"/>
  <c r="F437" i="6" s="1"/>
  <c r="E437" i="6" a="1"/>
  <c r="E437" i="6" s="1"/>
  <c r="D437" i="6" a="1"/>
  <c r="D437" i="6" s="1"/>
  <c r="C437" i="6" a="1"/>
  <c r="C437" i="6" s="1"/>
  <c r="B437" i="6" a="1"/>
  <c r="B437" i="6" s="1"/>
  <c r="A437" i="6" a="1"/>
  <c r="A437" i="6" s="1"/>
  <c r="F436" i="6" a="1"/>
  <c r="F436" i="6" s="1"/>
  <c r="E436" i="6" a="1"/>
  <c r="E436" i="6" s="1"/>
  <c r="D436" i="6" a="1"/>
  <c r="D436" i="6" s="1"/>
  <c r="C436" i="6" a="1"/>
  <c r="C436" i="6" s="1"/>
  <c r="B436" i="6" a="1"/>
  <c r="B436" i="6" s="1"/>
  <c r="A436" i="6" a="1"/>
  <c r="A436" i="6" s="1"/>
  <c r="F435" i="6" a="1"/>
  <c r="F435" i="6" s="1"/>
  <c r="E435" i="6" a="1"/>
  <c r="E435" i="6" s="1"/>
  <c r="D435" i="6" a="1"/>
  <c r="D435" i="6" s="1"/>
  <c r="C435" i="6" a="1"/>
  <c r="C435" i="6" s="1"/>
  <c r="B435" i="6" a="1"/>
  <c r="B435" i="6" s="1"/>
  <c r="A435" i="6" a="1"/>
  <c r="A435" i="6" s="1"/>
  <c r="F434" i="6" a="1"/>
  <c r="F434" i="6" s="1"/>
  <c r="E434" i="6" a="1"/>
  <c r="E434" i="6" s="1"/>
  <c r="D434" i="6" a="1"/>
  <c r="D434" i="6" s="1"/>
  <c r="C434" i="6" a="1"/>
  <c r="C434" i="6" s="1"/>
  <c r="B434" i="6" a="1"/>
  <c r="B434" i="6" s="1"/>
  <c r="A434" i="6" a="1"/>
  <c r="A434" i="6" s="1"/>
  <c r="F433" i="6" a="1"/>
  <c r="F433" i="6" s="1"/>
  <c r="E433" i="6" a="1"/>
  <c r="E433" i="6" s="1"/>
  <c r="D433" i="6" a="1"/>
  <c r="D433" i="6" s="1"/>
  <c r="C433" i="6" a="1"/>
  <c r="C433" i="6" s="1"/>
  <c r="B433" i="6" a="1"/>
  <c r="B433" i="6" s="1"/>
  <c r="A433" i="6" a="1"/>
  <c r="A433" i="6" s="1"/>
  <c r="F432" i="6" a="1"/>
  <c r="F432" i="6" s="1"/>
  <c r="E432" i="6" a="1"/>
  <c r="E432" i="6" s="1"/>
  <c r="D432" i="6" a="1"/>
  <c r="D432" i="6" s="1"/>
  <c r="C432" i="6" a="1"/>
  <c r="C432" i="6" s="1"/>
  <c r="B432" i="6" a="1"/>
  <c r="B432" i="6" s="1"/>
  <c r="A432" i="6" a="1"/>
  <c r="A432" i="6" s="1"/>
  <c r="F431" i="6" a="1"/>
  <c r="F431" i="6" s="1"/>
  <c r="E431" i="6" a="1"/>
  <c r="E431" i="6" s="1"/>
  <c r="D431" i="6" a="1"/>
  <c r="D431" i="6" s="1"/>
  <c r="C431" i="6" a="1"/>
  <c r="C431" i="6" s="1"/>
  <c r="B431" i="6" a="1"/>
  <c r="B431" i="6" s="1"/>
  <c r="A431" i="6" a="1"/>
  <c r="A431" i="6" s="1"/>
  <c r="F430" i="6" a="1"/>
  <c r="F430" i="6" s="1"/>
  <c r="E430" i="6" a="1"/>
  <c r="E430" i="6" s="1"/>
  <c r="D430" i="6" a="1"/>
  <c r="D430" i="6" s="1"/>
  <c r="C430" i="6" a="1"/>
  <c r="C430" i="6" s="1"/>
  <c r="B430" i="6" a="1"/>
  <c r="B430" i="6" s="1"/>
  <c r="A430" i="6" a="1"/>
  <c r="A430" i="6" s="1"/>
  <c r="F429" i="6" a="1"/>
  <c r="F429" i="6" s="1"/>
  <c r="E429" i="6" a="1"/>
  <c r="E429" i="6" s="1"/>
  <c r="D429" i="6" a="1"/>
  <c r="D429" i="6" s="1"/>
  <c r="C429" i="6" a="1"/>
  <c r="C429" i="6" s="1"/>
  <c r="B429" i="6" a="1"/>
  <c r="B429" i="6" s="1"/>
  <c r="A429" i="6" a="1"/>
  <c r="A429" i="6" s="1"/>
  <c r="F428" i="6" a="1"/>
  <c r="F428" i="6" s="1"/>
  <c r="E428" i="6" a="1"/>
  <c r="E428" i="6" s="1"/>
  <c r="D428" i="6" a="1"/>
  <c r="D428" i="6" s="1"/>
  <c r="C428" i="6" a="1"/>
  <c r="C428" i="6" s="1"/>
  <c r="B428" i="6" a="1"/>
  <c r="B428" i="6" s="1"/>
  <c r="A428" i="6" a="1"/>
  <c r="A428" i="6" s="1"/>
  <c r="F427" i="6" a="1"/>
  <c r="F427" i="6" s="1"/>
  <c r="E427" i="6" a="1"/>
  <c r="E427" i="6" s="1"/>
  <c r="D427" i="6" a="1"/>
  <c r="D427" i="6" s="1"/>
  <c r="C427" i="6" a="1"/>
  <c r="C427" i="6" s="1"/>
  <c r="B427" i="6" a="1"/>
  <c r="B427" i="6" s="1"/>
  <c r="A427" i="6" a="1"/>
  <c r="A427" i="6" s="1"/>
  <c r="F426" i="6" a="1"/>
  <c r="F426" i="6" s="1"/>
  <c r="E426" i="6" a="1"/>
  <c r="E426" i="6" s="1"/>
  <c r="D426" i="6" a="1"/>
  <c r="D426" i="6" s="1"/>
  <c r="C426" i="6" a="1"/>
  <c r="C426" i="6" s="1"/>
  <c r="B426" i="6" a="1"/>
  <c r="B426" i="6" s="1"/>
  <c r="A426" i="6" a="1"/>
  <c r="A426" i="6" s="1"/>
  <c r="F425" i="6" a="1"/>
  <c r="F425" i="6" s="1"/>
  <c r="E425" i="6" a="1"/>
  <c r="E425" i="6" s="1"/>
  <c r="D425" i="6" a="1"/>
  <c r="D425" i="6" s="1"/>
  <c r="C425" i="6" a="1"/>
  <c r="C425" i="6" s="1"/>
  <c r="B425" i="6" a="1"/>
  <c r="B425" i="6" s="1"/>
  <c r="A425" i="6" a="1"/>
  <c r="A425" i="6" s="1"/>
  <c r="F424" i="6" a="1"/>
  <c r="F424" i="6" s="1"/>
  <c r="E424" i="6" a="1"/>
  <c r="E424" i="6" s="1"/>
  <c r="D424" i="6" a="1"/>
  <c r="D424" i="6" s="1"/>
  <c r="C424" i="6" a="1"/>
  <c r="C424" i="6" s="1"/>
  <c r="B424" i="6" a="1"/>
  <c r="B424" i="6" s="1"/>
  <c r="A424" i="6" a="1"/>
  <c r="A424" i="6" s="1"/>
  <c r="F423" i="6" a="1"/>
  <c r="F423" i="6" s="1"/>
  <c r="E423" i="6" a="1"/>
  <c r="E423" i="6" s="1"/>
  <c r="D423" i="6" a="1"/>
  <c r="D423" i="6" s="1"/>
  <c r="C423" i="6" a="1"/>
  <c r="C423" i="6" s="1"/>
  <c r="B423" i="6" a="1"/>
  <c r="B423" i="6" s="1"/>
  <c r="A423" i="6" a="1"/>
  <c r="A423" i="6" s="1"/>
  <c r="F422" i="6" a="1"/>
  <c r="F422" i="6" s="1"/>
  <c r="E422" i="6" a="1"/>
  <c r="E422" i="6" s="1"/>
  <c r="D422" i="6" a="1"/>
  <c r="D422" i="6" s="1"/>
  <c r="C422" i="6" a="1"/>
  <c r="C422" i="6" s="1"/>
  <c r="B422" i="6" a="1"/>
  <c r="B422" i="6" s="1"/>
  <c r="A422" i="6" a="1"/>
  <c r="A422" i="6" s="1"/>
  <c r="F421" i="6" a="1"/>
  <c r="F421" i="6" s="1"/>
  <c r="E421" i="6" a="1"/>
  <c r="E421" i="6" s="1"/>
  <c r="D421" i="6" a="1"/>
  <c r="D421" i="6" s="1"/>
  <c r="C421" i="6" a="1"/>
  <c r="C421" i="6" s="1"/>
  <c r="B421" i="6" a="1"/>
  <c r="B421" i="6" s="1"/>
  <c r="A421" i="6" a="1"/>
  <c r="A421" i="6" s="1"/>
  <c r="F420" i="6" a="1"/>
  <c r="F420" i="6" s="1"/>
  <c r="E420" i="6" a="1"/>
  <c r="E420" i="6" s="1"/>
  <c r="D420" i="6" a="1"/>
  <c r="D420" i="6" s="1"/>
  <c r="C420" i="6" a="1"/>
  <c r="C420" i="6" s="1"/>
  <c r="B420" i="6" a="1"/>
  <c r="B420" i="6" s="1"/>
  <c r="A420" i="6" a="1"/>
  <c r="A420" i="6" s="1"/>
  <c r="F419" i="6" a="1"/>
  <c r="F419" i="6" s="1"/>
  <c r="E419" i="6" a="1"/>
  <c r="E419" i="6" s="1"/>
  <c r="D419" i="6" a="1"/>
  <c r="D419" i="6" s="1"/>
  <c r="C419" i="6" a="1"/>
  <c r="C419" i="6" s="1"/>
  <c r="B419" i="6" a="1"/>
  <c r="B419" i="6" s="1"/>
  <c r="A419" i="6" a="1"/>
  <c r="A419" i="6" s="1"/>
  <c r="F418" i="6" a="1"/>
  <c r="F418" i="6" s="1"/>
  <c r="E418" i="6" a="1"/>
  <c r="E418" i="6" s="1"/>
  <c r="D418" i="6" a="1"/>
  <c r="D418" i="6" s="1"/>
  <c r="C418" i="6" a="1"/>
  <c r="C418" i="6" s="1"/>
  <c r="B418" i="6" a="1"/>
  <c r="B418" i="6" s="1"/>
  <c r="A418" i="6" a="1"/>
  <c r="A418" i="6" s="1"/>
  <c r="F417" i="6" a="1"/>
  <c r="F417" i="6" s="1"/>
  <c r="E417" i="6" a="1"/>
  <c r="E417" i="6" s="1"/>
  <c r="D417" i="6" a="1"/>
  <c r="D417" i="6" s="1"/>
  <c r="C417" i="6" a="1"/>
  <c r="C417" i="6" s="1"/>
  <c r="B417" i="6" a="1"/>
  <c r="B417" i="6" s="1"/>
  <c r="A417" i="6" a="1"/>
  <c r="A417" i="6" s="1"/>
  <c r="F416" i="6" a="1"/>
  <c r="F416" i="6" s="1"/>
  <c r="E416" i="6" a="1"/>
  <c r="E416" i="6" s="1"/>
  <c r="D416" i="6" a="1"/>
  <c r="D416" i="6" s="1"/>
  <c r="C416" i="6" a="1"/>
  <c r="C416" i="6" s="1"/>
  <c r="B416" i="6" a="1"/>
  <c r="B416" i="6" s="1"/>
  <c r="A416" i="6" a="1"/>
  <c r="A416" i="6" s="1"/>
  <c r="F415" i="6" a="1"/>
  <c r="F415" i="6" s="1"/>
  <c r="E415" i="6" a="1"/>
  <c r="E415" i="6" s="1"/>
  <c r="D415" i="6" a="1"/>
  <c r="D415" i="6" s="1"/>
  <c r="C415" i="6" a="1"/>
  <c r="C415" i="6" s="1"/>
  <c r="B415" i="6" a="1"/>
  <c r="B415" i="6" s="1"/>
  <c r="A415" i="6" a="1"/>
  <c r="A415" i="6" s="1"/>
  <c r="F414" i="6" a="1"/>
  <c r="F414" i="6" s="1"/>
  <c r="E414" i="6" a="1"/>
  <c r="E414" i="6" s="1"/>
  <c r="D414" i="6" a="1"/>
  <c r="D414" i="6" s="1"/>
  <c r="C414" i="6" a="1"/>
  <c r="C414" i="6" s="1"/>
  <c r="B414" i="6" a="1"/>
  <c r="B414" i="6" s="1"/>
  <c r="A414" i="6" a="1"/>
  <c r="A414" i="6" s="1"/>
  <c r="F413" i="6" a="1"/>
  <c r="F413" i="6" s="1"/>
  <c r="E413" i="6" a="1"/>
  <c r="E413" i="6" s="1"/>
  <c r="D413" i="6" a="1"/>
  <c r="D413" i="6" s="1"/>
  <c r="C413" i="6" a="1"/>
  <c r="C413" i="6" s="1"/>
  <c r="B413" i="6" a="1"/>
  <c r="B413" i="6" s="1"/>
  <c r="A413" i="6" a="1"/>
  <c r="A413" i="6" s="1"/>
  <c r="F412" i="6" a="1"/>
  <c r="F412" i="6" s="1"/>
  <c r="E412" i="6" a="1"/>
  <c r="E412" i="6" s="1"/>
  <c r="D412" i="6" a="1"/>
  <c r="D412" i="6" s="1"/>
  <c r="C412" i="6" a="1"/>
  <c r="C412" i="6" s="1"/>
  <c r="B412" i="6" a="1"/>
  <c r="B412" i="6" s="1"/>
  <c r="A412" i="6" a="1"/>
  <c r="A412" i="6" s="1"/>
  <c r="F411" i="6" a="1"/>
  <c r="F411" i="6" s="1"/>
  <c r="E411" i="6" a="1"/>
  <c r="E411" i="6" s="1"/>
  <c r="D411" i="6" a="1"/>
  <c r="D411" i="6" s="1"/>
  <c r="C411" i="6" a="1"/>
  <c r="C411" i="6" s="1"/>
  <c r="B411" i="6" a="1"/>
  <c r="B411" i="6" s="1"/>
  <c r="A411" i="6" a="1"/>
  <c r="A411" i="6" s="1"/>
  <c r="F410" i="6" a="1"/>
  <c r="F410" i="6" s="1"/>
  <c r="E410" i="6" a="1"/>
  <c r="E410" i="6" s="1"/>
  <c r="D410" i="6" a="1"/>
  <c r="D410" i="6" s="1"/>
  <c r="C410" i="6" a="1"/>
  <c r="C410" i="6" s="1"/>
  <c r="B410" i="6" a="1"/>
  <c r="B410" i="6" s="1"/>
  <c r="A410" i="6" a="1"/>
  <c r="A410" i="6" s="1"/>
  <c r="F409" i="6" a="1"/>
  <c r="F409" i="6" s="1"/>
  <c r="E409" i="6" a="1"/>
  <c r="E409" i="6" s="1"/>
  <c r="D409" i="6" a="1"/>
  <c r="D409" i="6" s="1"/>
  <c r="C409" i="6" a="1"/>
  <c r="C409" i="6" s="1"/>
  <c r="B409" i="6" a="1"/>
  <c r="B409" i="6" s="1"/>
  <c r="A409" i="6" a="1"/>
  <c r="A409" i="6" s="1"/>
  <c r="F408" i="6" a="1"/>
  <c r="F408" i="6" s="1"/>
  <c r="E408" i="6" a="1"/>
  <c r="E408" i="6" s="1"/>
  <c r="D408" i="6" a="1"/>
  <c r="D408" i="6" s="1"/>
  <c r="C408" i="6" a="1"/>
  <c r="C408" i="6" s="1"/>
  <c r="B408" i="6" a="1"/>
  <c r="B408" i="6" s="1"/>
  <c r="A408" i="6" a="1"/>
  <c r="A408" i="6" s="1"/>
  <c r="F407" i="6" a="1"/>
  <c r="F407" i="6" s="1"/>
  <c r="E407" i="6" a="1"/>
  <c r="E407" i="6" s="1"/>
  <c r="D407" i="6" a="1"/>
  <c r="D407" i="6" s="1"/>
  <c r="C407" i="6" a="1"/>
  <c r="C407" i="6" s="1"/>
  <c r="B407" i="6" a="1"/>
  <c r="B407" i="6" s="1"/>
  <c r="A407" i="6" a="1"/>
  <c r="A407" i="6" s="1"/>
  <c r="F406" i="6" a="1"/>
  <c r="F406" i="6" s="1"/>
  <c r="E406" i="6" a="1"/>
  <c r="E406" i="6" s="1"/>
  <c r="D406" i="6" a="1"/>
  <c r="D406" i="6" s="1"/>
  <c r="C406" i="6" a="1"/>
  <c r="C406" i="6" s="1"/>
  <c r="B406" i="6" a="1"/>
  <c r="B406" i="6" s="1"/>
  <c r="A406" i="6" a="1"/>
  <c r="A406" i="6" s="1"/>
  <c r="F405" i="6" a="1"/>
  <c r="F405" i="6" s="1"/>
  <c r="E405" i="6" a="1"/>
  <c r="E405" i="6" s="1"/>
  <c r="D405" i="6" a="1"/>
  <c r="D405" i="6" s="1"/>
  <c r="C405" i="6" a="1"/>
  <c r="C405" i="6" s="1"/>
  <c r="B405" i="6" a="1"/>
  <c r="B405" i="6" s="1"/>
  <c r="A405" i="6" a="1"/>
  <c r="A405" i="6" s="1"/>
  <c r="F404" i="6" a="1"/>
  <c r="F404" i="6" s="1"/>
  <c r="E404" i="6" a="1"/>
  <c r="E404" i="6" s="1"/>
  <c r="D404" i="6" a="1"/>
  <c r="D404" i="6" s="1"/>
  <c r="C404" i="6" a="1"/>
  <c r="C404" i="6" s="1"/>
  <c r="B404" i="6" a="1"/>
  <c r="B404" i="6" s="1"/>
  <c r="A404" i="6" a="1"/>
  <c r="A404" i="6" s="1"/>
  <c r="F403" i="6" a="1"/>
  <c r="F403" i="6" s="1"/>
  <c r="E403" i="6" a="1"/>
  <c r="E403" i="6" s="1"/>
  <c r="D403" i="6" a="1"/>
  <c r="D403" i="6" s="1"/>
  <c r="C403" i="6" a="1"/>
  <c r="C403" i="6" s="1"/>
  <c r="B403" i="6" a="1"/>
  <c r="B403" i="6" s="1"/>
  <c r="A403" i="6" a="1"/>
  <c r="A403" i="6" s="1"/>
  <c r="F402" i="6" a="1"/>
  <c r="F402" i="6" s="1"/>
  <c r="E402" i="6" a="1"/>
  <c r="E402" i="6" s="1"/>
  <c r="D402" i="6" a="1"/>
  <c r="D402" i="6" s="1"/>
  <c r="C402" i="6" a="1"/>
  <c r="C402" i="6" s="1"/>
  <c r="B402" i="6" a="1"/>
  <c r="B402" i="6" s="1"/>
  <c r="A402" i="6" a="1"/>
  <c r="A402" i="6" s="1"/>
  <c r="F401" i="6" a="1"/>
  <c r="F401" i="6" s="1"/>
  <c r="E401" i="6" a="1"/>
  <c r="E401" i="6" s="1"/>
  <c r="D401" i="6" a="1"/>
  <c r="D401" i="6" s="1"/>
  <c r="C401" i="6" a="1"/>
  <c r="C401" i="6" s="1"/>
  <c r="B401" i="6" a="1"/>
  <c r="B401" i="6" s="1"/>
  <c r="A401" i="6" a="1"/>
  <c r="A401" i="6" s="1"/>
  <c r="F400" i="6" a="1"/>
  <c r="F400" i="6" s="1"/>
  <c r="E400" i="6" a="1"/>
  <c r="E400" i="6" s="1"/>
  <c r="D400" i="6" a="1"/>
  <c r="D400" i="6" s="1"/>
  <c r="C400" i="6" a="1"/>
  <c r="C400" i="6" s="1"/>
  <c r="B400" i="6" a="1"/>
  <c r="B400" i="6" s="1"/>
  <c r="A400" i="6" a="1"/>
  <c r="A400" i="6" s="1"/>
  <c r="F399" i="6" a="1"/>
  <c r="F399" i="6" s="1"/>
  <c r="E399" i="6" a="1"/>
  <c r="E399" i="6" s="1"/>
  <c r="D399" i="6" a="1"/>
  <c r="D399" i="6" s="1"/>
  <c r="C399" i="6" a="1"/>
  <c r="C399" i="6" s="1"/>
  <c r="B399" i="6" a="1"/>
  <c r="B399" i="6" s="1"/>
  <c r="A399" i="6" a="1"/>
  <c r="A399" i="6" s="1"/>
  <c r="F398" i="6" a="1"/>
  <c r="F398" i="6" s="1"/>
  <c r="E398" i="6" a="1"/>
  <c r="E398" i="6" s="1"/>
  <c r="D398" i="6" a="1"/>
  <c r="D398" i="6" s="1"/>
  <c r="C398" i="6" a="1"/>
  <c r="C398" i="6" s="1"/>
  <c r="B398" i="6" a="1"/>
  <c r="B398" i="6" s="1"/>
  <c r="A398" i="6" a="1"/>
  <c r="A398" i="6" s="1"/>
  <c r="F397" i="6" a="1"/>
  <c r="F397" i="6" s="1"/>
  <c r="E397" i="6" a="1"/>
  <c r="E397" i="6" s="1"/>
  <c r="D397" i="6" a="1"/>
  <c r="D397" i="6" s="1"/>
  <c r="C397" i="6" a="1"/>
  <c r="C397" i="6" s="1"/>
  <c r="B397" i="6" a="1"/>
  <c r="B397" i="6" s="1"/>
  <c r="A397" i="6" a="1"/>
  <c r="A397" i="6" s="1"/>
  <c r="F396" i="6" a="1"/>
  <c r="F396" i="6" s="1"/>
  <c r="E396" i="6" a="1"/>
  <c r="E396" i="6" s="1"/>
  <c r="D396" i="6" a="1"/>
  <c r="D396" i="6" s="1"/>
  <c r="C396" i="6" a="1"/>
  <c r="C396" i="6" s="1"/>
  <c r="B396" i="6" a="1"/>
  <c r="B396" i="6" s="1"/>
  <c r="A396" i="6" a="1"/>
  <c r="A396" i="6" s="1"/>
  <c r="F395" i="6" a="1"/>
  <c r="F395" i="6" s="1"/>
  <c r="E395" i="6" a="1"/>
  <c r="E395" i="6" s="1"/>
  <c r="D395" i="6" a="1"/>
  <c r="D395" i="6" s="1"/>
  <c r="C395" i="6" a="1"/>
  <c r="C395" i="6" s="1"/>
  <c r="B395" i="6" a="1"/>
  <c r="B395" i="6" s="1"/>
  <c r="A395" i="6" a="1"/>
  <c r="A395" i="6" s="1"/>
  <c r="F394" i="6" a="1"/>
  <c r="F394" i="6" s="1"/>
  <c r="E394" i="6" a="1"/>
  <c r="E394" i="6" s="1"/>
  <c r="D394" i="6" a="1"/>
  <c r="D394" i="6" s="1"/>
  <c r="C394" i="6" a="1"/>
  <c r="C394" i="6" s="1"/>
  <c r="B394" i="6" a="1"/>
  <c r="B394" i="6" s="1"/>
  <c r="A394" i="6" a="1"/>
  <c r="A394" i="6" s="1"/>
  <c r="F393" i="6" a="1"/>
  <c r="F393" i="6" s="1"/>
  <c r="E393" i="6" a="1"/>
  <c r="E393" i="6" s="1"/>
  <c r="D393" i="6" a="1"/>
  <c r="D393" i="6" s="1"/>
  <c r="C393" i="6" a="1"/>
  <c r="C393" i="6" s="1"/>
  <c r="B393" i="6" a="1"/>
  <c r="B393" i="6" s="1"/>
  <c r="A393" i="6" a="1"/>
  <c r="A393" i="6" s="1"/>
  <c r="F392" i="6" a="1"/>
  <c r="F392" i="6" s="1"/>
  <c r="E392" i="6" a="1"/>
  <c r="E392" i="6" s="1"/>
  <c r="D392" i="6" a="1"/>
  <c r="D392" i="6" s="1"/>
  <c r="C392" i="6" a="1"/>
  <c r="C392" i="6" s="1"/>
  <c r="B392" i="6" a="1"/>
  <c r="B392" i="6" s="1"/>
  <c r="A392" i="6" a="1"/>
  <c r="A392" i="6" s="1"/>
  <c r="F391" i="6" a="1"/>
  <c r="F391" i="6" s="1"/>
  <c r="E391" i="6" a="1"/>
  <c r="E391" i="6" s="1"/>
  <c r="D391" i="6" a="1"/>
  <c r="D391" i="6" s="1"/>
  <c r="C391" i="6" a="1"/>
  <c r="C391" i="6" s="1"/>
  <c r="B391" i="6" a="1"/>
  <c r="B391" i="6" s="1"/>
  <c r="A391" i="6" a="1"/>
  <c r="A391" i="6" s="1"/>
  <c r="F390" i="6" a="1"/>
  <c r="F390" i="6" s="1"/>
  <c r="E390" i="6" a="1"/>
  <c r="E390" i="6" s="1"/>
  <c r="D390" i="6" a="1"/>
  <c r="D390" i="6" s="1"/>
  <c r="C390" i="6" a="1"/>
  <c r="C390" i="6" s="1"/>
  <c r="B390" i="6" a="1"/>
  <c r="B390" i="6" s="1"/>
  <c r="A390" i="6" a="1"/>
  <c r="A390" i="6" s="1"/>
  <c r="F389" i="6" a="1"/>
  <c r="F389" i="6" s="1"/>
  <c r="E389" i="6" a="1"/>
  <c r="E389" i="6" s="1"/>
  <c r="D389" i="6" a="1"/>
  <c r="D389" i="6" s="1"/>
  <c r="C389" i="6" a="1"/>
  <c r="C389" i="6" s="1"/>
  <c r="B389" i="6" a="1"/>
  <c r="B389" i="6" s="1"/>
  <c r="A389" i="6" a="1"/>
  <c r="A389" i="6" s="1"/>
  <c r="F388" i="6" a="1"/>
  <c r="F388" i="6" s="1"/>
  <c r="E388" i="6" a="1"/>
  <c r="E388" i="6" s="1"/>
  <c r="D388" i="6" a="1"/>
  <c r="D388" i="6" s="1"/>
  <c r="C388" i="6" a="1"/>
  <c r="C388" i="6" s="1"/>
  <c r="B388" i="6" a="1"/>
  <c r="B388" i="6" s="1"/>
  <c r="A388" i="6" a="1"/>
  <c r="A388" i="6" s="1"/>
  <c r="F387" i="6" a="1"/>
  <c r="F387" i="6" s="1"/>
  <c r="E387" i="6" a="1"/>
  <c r="E387" i="6" s="1"/>
  <c r="D387" i="6" a="1"/>
  <c r="D387" i="6" s="1"/>
  <c r="C387" i="6" a="1"/>
  <c r="C387" i="6" s="1"/>
  <c r="B387" i="6" a="1"/>
  <c r="B387" i="6" s="1"/>
  <c r="A387" i="6" a="1"/>
  <c r="A387" i="6" s="1"/>
  <c r="F386" i="6" a="1"/>
  <c r="F386" i="6" s="1"/>
  <c r="E386" i="6" a="1"/>
  <c r="E386" i="6" s="1"/>
  <c r="D386" i="6" a="1"/>
  <c r="D386" i="6" s="1"/>
  <c r="C386" i="6" a="1"/>
  <c r="C386" i="6" s="1"/>
  <c r="B386" i="6" a="1"/>
  <c r="B386" i="6" s="1"/>
  <c r="A386" i="6" a="1"/>
  <c r="A386" i="6" s="1"/>
  <c r="F385" i="6" a="1"/>
  <c r="F385" i="6" s="1"/>
  <c r="E385" i="6" a="1"/>
  <c r="E385" i="6" s="1"/>
  <c r="D385" i="6" a="1"/>
  <c r="D385" i="6" s="1"/>
  <c r="C385" i="6" a="1"/>
  <c r="C385" i="6" s="1"/>
  <c r="B385" i="6" a="1"/>
  <c r="B385" i="6" s="1"/>
  <c r="A385" i="6" a="1"/>
  <c r="A385" i="6" s="1"/>
  <c r="F384" i="6" a="1"/>
  <c r="F384" i="6" s="1"/>
  <c r="E384" i="6" a="1"/>
  <c r="E384" i="6" s="1"/>
  <c r="D384" i="6" a="1"/>
  <c r="D384" i="6" s="1"/>
  <c r="C384" i="6" a="1"/>
  <c r="C384" i="6" s="1"/>
  <c r="B384" i="6" a="1"/>
  <c r="B384" i="6" s="1"/>
  <c r="A384" i="6" a="1"/>
  <c r="A384" i="6" s="1"/>
  <c r="F383" i="6" a="1"/>
  <c r="F383" i="6" s="1"/>
  <c r="E383" i="6" a="1"/>
  <c r="E383" i="6" s="1"/>
  <c r="D383" i="6" a="1"/>
  <c r="D383" i="6" s="1"/>
  <c r="C383" i="6" a="1"/>
  <c r="C383" i="6" s="1"/>
  <c r="B383" i="6" a="1"/>
  <c r="B383" i="6" s="1"/>
  <c r="A383" i="6" a="1"/>
  <c r="A383" i="6" s="1"/>
  <c r="F382" i="6" a="1"/>
  <c r="F382" i="6" s="1"/>
  <c r="E382" i="6" a="1"/>
  <c r="E382" i="6" s="1"/>
  <c r="D382" i="6" a="1"/>
  <c r="D382" i="6" s="1"/>
  <c r="C382" i="6" a="1"/>
  <c r="C382" i="6" s="1"/>
  <c r="B382" i="6" a="1"/>
  <c r="B382" i="6" s="1"/>
  <c r="A382" i="6" a="1"/>
  <c r="A382" i="6" s="1"/>
  <c r="F381" i="6" a="1"/>
  <c r="F381" i="6" s="1"/>
  <c r="E381" i="6" a="1"/>
  <c r="E381" i="6" s="1"/>
  <c r="D381" i="6" a="1"/>
  <c r="D381" i="6" s="1"/>
  <c r="C381" i="6" a="1"/>
  <c r="C381" i="6" s="1"/>
  <c r="B381" i="6" a="1"/>
  <c r="B381" i="6" s="1"/>
  <c r="A381" i="6" a="1"/>
  <c r="A381" i="6" s="1"/>
  <c r="F380" i="6" a="1"/>
  <c r="F380" i="6" s="1"/>
  <c r="E380" i="6" a="1"/>
  <c r="E380" i="6" s="1"/>
  <c r="D380" i="6" a="1"/>
  <c r="D380" i="6" s="1"/>
  <c r="C380" i="6" a="1"/>
  <c r="C380" i="6" s="1"/>
  <c r="B380" i="6" a="1"/>
  <c r="B380" i="6" s="1"/>
  <c r="A380" i="6" a="1"/>
  <c r="A380" i="6" s="1"/>
  <c r="F379" i="6" a="1"/>
  <c r="F379" i="6" s="1"/>
  <c r="E379" i="6" a="1"/>
  <c r="E379" i="6" s="1"/>
  <c r="D379" i="6" a="1"/>
  <c r="D379" i="6" s="1"/>
  <c r="C379" i="6" a="1"/>
  <c r="C379" i="6" s="1"/>
  <c r="B379" i="6" a="1"/>
  <c r="B379" i="6" s="1"/>
  <c r="A379" i="6" a="1"/>
  <c r="A379" i="6" s="1"/>
  <c r="F378" i="6" a="1"/>
  <c r="F378" i="6" s="1"/>
  <c r="E378" i="6" a="1"/>
  <c r="E378" i="6" s="1"/>
  <c r="D378" i="6" a="1"/>
  <c r="D378" i="6" s="1"/>
  <c r="C378" i="6" a="1"/>
  <c r="C378" i="6" s="1"/>
  <c r="B378" i="6" a="1"/>
  <c r="B378" i="6" s="1"/>
  <c r="A378" i="6" a="1"/>
  <c r="A378" i="6" s="1"/>
  <c r="F377" i="6" a="1"/>
  <c r="F377" i="6" s="1"/>
  <c r="E377" i="6" a="1"/>
  <c r="E377" i="6" s="1"/>
  <c r="D377" i="6" a="1"/>
  <c r="D377" i="6" s="1"/>
  <c r="C377" i="6" a="1"/>
  <c r="C377" i="6" s="1"/>
  <c r="B377" i="6" a="1"/>
  <c r="B377" i="6" s="1"/>
  <c r="A377" i="6" a="1"/>
  <c r="A377" i="6" s="1"/>
  <c r="F376" i="6" a="1"/>
  <c r="F376" i="6" s="1"/>
  <c r="E376" i="6" a="1"/>
  <c r="E376" i="6" s="1"/>
  <c r="D376" i="6" a="1"/>
  <c r="D376" i="6" s="1"/>
  <c r="C376" i="6" a="1"/>
  <c r="C376" i="6" s="1"/>
  <c r="B376" i="6" a="1"/>
  <c r="B376" i="6" s="1"/>
  <c r="A376" i="6" a="1"/>
  <c r="A376" i="6" s="1"/>
  <c r="F375" i="6" a="1"/>
  <c r="F375" i="6" s="1"/>
  <c r="E375" i="6" a="1"/>
  <c r="E375" i="6" s="1"/>
  <c r="D375" i="6" a="1"/>
  <c r="D375" i="6" s="1"/>
  <c r="C375" i="6" a="1"/>
  <c r="C375" i="6" s="1"/>
  <c r="B375" i="6" a="1"/>
  <c r="B375" i="6" s="1"/>
  <c r="A375" i="6" a="1"/>
  <c r="A375" i="6" s="1"/>
  <c r="F374" i="6" a="1"/>
  <c r="F374" i="6" s="1"/>
  <c r="E374" i="6" a="1"/>
  <c r="E374" i="6" s="1"/>
  <c r="D374" i="6" a="1"/>
  <c r="D374" i="6" s="1"/>
  <c r="C374" i="6" a="1"/>
  <c r="C374" i="6" s="1"/>
  <c r="B374" i="6" a="1"/>
  <c r="B374" i="6" s="1"/>
  <c r="A374" i="6" a="1"/>
  <c r="A374" i="6" s="1"/>
  <c r="F373" i="6" a="1"/>
  <c r="F373" i="6" s="1"/>
  <c r="E373" i="6" a="1"/>
  <c r="E373" i="6" s="1"/>
  <c r="D373" i="6" a="1"/>
  <c r="D373" i="6" s="1"/>
  <c r="C373" i="6" a="1"/>
  <c r="C373" i="6" s="1"/>
  <c r="B373" i="6" a="1"/>
  <c r="B373" i="6" s="1"/>
  <c r="A373" i="6" a="1"/>
  <c r="A373" i="6" s="1"/>
  <c r="F372" i="6" a="1"/>
  <c r="F372" i="6" s="1"/>
  <c r="E372" i="6" a="1"/>
  <c r="E372" i="6" s="1"/>
  <c r="D372" i="6" a="1"/>
  <c r="D372" i="6" s="1"/>
  <c r="C372" i="6" a="1"/>
  <c r="C372" i="6" s="1"/>
  <c r="B372" i="6" a="1"/>
  <c r="B372" i="6" s="1"/>
  <c r="A372" i="6" a="1"/>
  <c r="A372" i="6" s="1"/>
  <c r="F371" i="6" a="1"/>
  <c r="F371" i="6" s="1"/>
  <c r="E371" i="6" a="1"/>
  <c r="E371" i="6" s="1"/>
  <c r="D371" i="6" a="1"/>
  <c r="D371" i="6" s="1"/>
  <c r="C371" i="6" a="1"/>
  <c r="C371" i="6" s="1"/>
  <c r="B371" i="6" a="1"/>
  <c r="B371" i="6" s="1"/>
  <c r="A371" i="6" a="1"/>
  <c r="A371" i="6" s="1"/>
  <c r="F370" i="6" a="1"/>
  <c r="F370" i="6" s="1"/>
  <c r="E370" i="6" a="1"/>
  <c r="E370" i="6" s="1"/>
  <c r="D370" i="6" a="1"/>
  <c r="D370" i="6" s="1"/>
  <c r="C370" i="6" a="1"/>
  <c r="C370" i="6" s="1"/>
  <c r="B370" i="6" a="1"/>
  <c r="B370" i="6" s="1"/>
  <c r="A370" i="6" a="1"/>
  <c r="A370" i="6" s="1"/>
  <c r="F369" i="6" a="1"/>
  <c r="F369" i="6" s="1"/>
  <c r="E369" i="6" a="1"/>
  <c r="E369" i="6" s="1"/>
  <c r="D369" i="6" a="1"/>
  <c r="D369" i="6" s="1"/>
  <c r="C369" i="6" a="1"/>
  <c r="C369" i="6" s="1"/>
  <c r="B369" i="6" a="1"/>
  <c r="B369" i="6" s="1"/>
  <c r="A369" i="6" a="1"/>
  <c r="A369" i="6" s="1"/>
  <c r="F368" i="6" a="1"/>
  <c r="F368" i="6" s="1"/>
  <c r="E368" i="6" a="1"/>
  <c r="E368" i="6" s="1"/>
  <c r="D368" i="6" a="1"/>
  <c r="D368" i="6" s="1"/>
  <c r="C368" i="6" a="1"/>
  <c r="C368" i="6" s="1"/>
  <c r="B368" i="6" a="1"/>
  <c r="B368" i="6" s="1"/>
  <c r="A368" i="6" a="1"/>
  <c r="A368" i="6" s="1"/>
  <c r="F367" i="6" a="1"/>
  <c r="F367" i="6" s="1"/>
  <c r="E367" i="6" a="1"/>
  <c r="E367" i="6" s="1"/>
  <c r="D367" i="6" a="1"/>
  <c r="D367" i="6" s="1"/>
  <c r="C367" i="6" a="1"/>
  <c r="C367" i="6" s="1"/>
  <c r="B367" i="6" a="1"/>
  <c r="B367" i="6" s="1"/>
  <c r="A367" i="6" a="1"/>
  <c r="A367" i="6" s="1"/>
  <c r="F366" i="6" a="1"/>
  <c r="F366" i="6" s="1"/>
  <c r="E366" i="6" a="1"/>
  <c r="E366" i="6" s="1"/>
  <c r="D366" i="6" a="1"/>
  <c r="D366" i="6" s="1"/>
  <c r="C366" i="6" a="1"/>
  <c r="C366" i="6" s="1"/>
  <c r="B366" i="6" a="1"/>
  <c r="B366" i="6" s="1"/>
  <c r="A366" i="6" a="1"/>
  <c r="A366" i="6" s="1"/>
  <c r="F365" i="6" a="1"/>
  <c r="F365" i="6" s="1"/>
  <c r="E365" i="6" a="1"/>
  <c r="E365" i="6" s="1"/>
  <c r="D365" i="6" a="1"/>
  <c r="D365" i="6" s="1"/>
  <c r="C365" i="6" a="1"/>
  <c r="C365" i="6" s="1"/>
  <c r="B365" i="6" a="1"/>
  <c r="B365" i="6" s="1"/>
  <c r="A365" i="6" a="1"/>
  <c r="A365" i="6" s="1"/>
  <c r="F364" i="6" a="1"/>
  <c r="F364" i="6" s="1"/>
  <c r="E364" i="6" a="1"/>
  <c r="E364" i="6" s="1"/>
  <c r="D364" i="6" a="1"/>
  <c r="D364" i="6" s="1"/>
  <c r="C364" i="6" a="1"/>
  <c r="C364" i="6" s="1"/>
  <c r="B364" i="6" a="1"/>
  <c r="B364" i="6" s="1"/>
  <c r="A364" i="6" a="1"/>
  <c r="A364" i="6" s="1"/>
  <c r="F363" i="6" a="1"/>
  <c r="F363" i="6" s="1"/>
  <c r="E363" i="6" a="1"/>
  <c r="E363" i="6" s="1"/>
  <c r="D363" i="6" a="1"/>
  <c r="D363" i="6" s="1"/>
  <c r="C363" i="6" a="1"/>
  <c r="C363" i="6" s="1"/>
  <c r="B363" i="6" a="1"/>
  <c r="B363" i="6" s="1"/>
  <c r="A363" i="6" a="1"/>
  <c r="A363" i="6" s="1"/>
  <c r="F362" i="6" a="1"/>
  <c r="F362" i="6" s="1"/>
  <c r="E362" i="6" a="1"/>
  <c r="E362" i="6" s="1"/>
  <c r="D362" i="6" a="1"/>
  <c r="D362" i="6" s="1"/>
  <c r="C362" i="6" a="1"/>
  <c r="C362" i="6" s="1"/>
  <c r="B362" i="6" a="1"/>
  <c r="B362" i="6" s="1"/>
  <c r="A362" i="6" a="1"/>
  <c r="A362" i="6" s="1"/>
  <c r="F361" i="6" a="1"/>
  <c r="F361" i="6" s="1"/>
  <c r="E361" i="6" a="1"/>
  <c r="E361" i="6" s="1"/>
  <c r="D361" i="6" a="1"/>
  <c r="D361" i="6" s="1"/>
  <c r="C361" i="6" a="1"/>
  <c r="C361" i="6" s="1"/>
  <c r="B361" i="6" a="1"/>
  <c r="B361" i="6" s="1"/>
  <c r="A361" i="6" a="1"/>
  <c r="A361" i="6" s="1"/>
  <c r="F360" i="6" a="1"/>
  <c r="F360" i="6" s="1"/>
  <c r="E360" i="6" a="1"/>
  <c r="E360" i="6" s="1"/>
  <c r="D360" i="6" a="1"/>
  <c r="D360" i="6" s="1"/>
  <c r="C360" i="6" a="1"/>
  <c r="C360" i="6" s="1"/>
  <c r="B360" i="6" a="1"/>
  <c r="B360" i="6" s="1"/>
  <c r="A360" i="6" a="1"/>
  <c r="A360" i="6" s="1"/>
  <c r="F359" i="6" a="1"/>
  <c r="F359" i="6" s="1"/>
  <c r="E359" i="6" a="1"/>
  <c r="E359" i="6" s="1"/>
  <c r="D359" i="6" a="1"/>
  <c r="D359" i="6" s="1"/>
  <c r="C359" i="6" a="1"/>
  <c r="C359" i="6" s="1"/>
  <c r="B359" i="6" a="1"/>
  <c r="B359" i="6" s="1"/>
  <c r="A359" i="6" a="1"/>
  <c r="A359" i="6" s="1"/>
  <c r="F358" i="6" a="1"/>
  <c r="F358" i="6" s="1"/>
  <c r="E358" i="6" a="1"/>
  <c r="E358" i="6" s="1"/>
  <c r="D358" i="6" a="1"/>
  <c r="D358" i="6" s="1"/>
  <c r="C358" i="6" a="1"/>
  <c r="C358" i="6" s="1"/>
  <c r="B358" i="6" a="1"/>
  <c r="B358" i="6" s="1"/>
  <c r="A358" i="6" a="1"/>
  <c r="A358" i="6" s="1"/>
  <c r="F357" i="6" a="1"/>
  <c r="F357" i="6" s="1"/>
  <c r="E357" i="6" a="1"/>
  <c r="E357" i="6" s="1"/>
  <c r="D357" i="6" a="1"/>
  <c r="D357" i="6" s="1"/>
  <c r="C357" i="6" a="1"/>
  <c r="C357" i="6" s="1"/>
  <c r="B357" i="6" a="1"/>
  <c r="B357" i="6" s="1"/>
  <c r="A357" i="6" a="1"/>
  <c r="A357" i="6" s="1"/>
  <c r="F356" i="6" a="1"/>
  <c r="F356" i="6" s="1"/>
  <c r="E356" i="6" a="1"/>
  <c r="E356" i="6" s="1"/>
  <c r="D356" i="6" a="1"/>
  <c r="D356" i="6" s="1"/>
  <c r="C356" i="6" a="1"/>
  <c r="C356" i="6" s="1"/>
  <c r="B356" i="6" a="1"/>
  <c r="B356" i="6" s="1"/>
  <c r="A356" i="6" a="1"/>
  <c r="A356" i="6" s="1"/>
  <c r="F355" i="6" a="1"/>
  <c r="F355" i="6" s="1"/>
  <c r="E355" i="6" a="1"/>
  <c r="E355" i="6" s="1"/>
  <c r="D355" i="6" a="1"/>
  <c r="D355" i="6" s="1"/>
  <c r="C355" i="6" a="1"/>
  <c r="C355" i="6" s="1"/>
  <c r="B355" i="6" a="1"/>
  <c r="B355" i="6" s="1"/>
  <c r="A355" i="6" a="1"/>
  <c r="A355" i="6" s="1"/>
  <c r="F354" i="6" a="1"/>
  <c r="F354" i="6" s="1"/>
  <c r="E354" i="6" a="1"/>
  <c r="E354" i="6" s="1"/>
  <c r="D354" i="6" a="1"/>
  <c r="D354" i="6" s="1"/>
  <c r="C354" i="6" a="1"/>
  <c r="C354" i="6" s="1"/>
  <c r="B354" i="6" a="1"/>
  <c r="B354" i="6" s="1"/>
  <c r="A354" i="6" a="1"/>
  <c r="A354" i="6" s="1"/>
  <c r="F353" i="6" a="1"/>
  <c r="F353" i="6" s="1"/>
  <c r="E353" i="6" a="1"/>
  <c r="E353" i="6" s="1"/>
  <c r="D353" i="6" a="1"/>
  <c r="D353" i="6" s="1"/>
  <c r="C353" i="6" a="1"/>
  <c r="C353" i="6" s="1"/>
  <c r="B353" i="6" a="1"/>
  <c r="B353" i="6" s="1"/>
  <c r="A353" i="6" a="1"/>
  <c r="A353" i="6" s="1"/>
  <c r="F352" i="6" a="1"/>
  <c r="F352" i="6" s="1"/>
  <c r="E352" i="6" a="1"/>
  <c r="E352" i="6" s="1"/>
  <c r="D352" i="6" a="1"/>
  <c r="D352" i="6" s="1"/>
  <c r="C352" i="6" a="1"/>
  <c r="C352" i="6" s="1"/>
  <c r="B352" i="6" a="1"/>
  <c r="B352" i="6" s="1"/>
  <c r="A352" i="6" a="1"/>
  <c r="A352" i="6" s="1"/>
  <c r="F351" i="6" a="1"/>
  <c r="F351" i="6" s="1"/>
  <c r="E351" i="6" a="1"/>
  <c r="E351" i="6" s="1"/>
  <c r="D351" i="6" a="1"/>
  <c r="D351" i="6" s="1"/>
  <c r="C351" i="6" a="1"/>
  <c r="C351" i="6" s="1"/>
  <c r="B351" i="6" a="1"/>
  <c r="B351" i="6" s="1"/>
  <c r="A351" i="6" a="1"/>
  <c r="A351" i="6" s="1"/>
  <c r="F350" i="6" a="1"/>
  <c r="F350" i="6" s="1"/>
  <c r="E350" i="6" a="1"/>
  <c r="E350" i="6" s="1"/>
  <c r="D350" i="6" a="1"/>
  <c r="D350" i="6" s="1"/>
  <c r="C350" i="6" a="1"/>
  <c r="C350" i="6" s="1"/>
  <c r="B350" i="6" a="1"/>
  <c r="B350" i="6" s="1"/>
  <c r="A350" i="6" a="1"/>
  <c r="A350" i="6" s="1"/>
  <c r="F349" i="6" a="1"/>
  <c r="F349" i="6" s="1"/>
  <c r="E349" i="6" a="1"/>
  <c r="E349" i="6" s="1"/>
  <c r="D349" i="6" a="1"/>
  <c r="D349" i="6" s="1"/>
  <c r="C349" i="6" a="1"/>
  <c r="C349" i="6" s="1"/>
  <c r="B349" i="6" a="1"/>
  <c r="B349" i="6" s="1"/>
  <c r="A349" i="6" a="1"/>
  <c r="A349" i="6" s="1"/>
  <c r="F348" i="6" a="1"/>
  <c r="F348" i="6" s="1"/>
  <c r="E348" i="6" a="1"/>
  <c r="E348" i="6" s="1"/>
  <c r="D348" i="6" a="1"/>
  <c r="D348" i="6" s="1"/>
  <c r="C348" i="6" a="1"/>
  <c r="C348" i="6" s="1"/>
  <c r="B348" i="6" a="1"/>
  <c r="B348" i="6" s="1"/>
  <c r="A348" i="6" a="1"/>
  <c r="A348" i="6" s="1"/>
  <c r="F347" i="6" a="1"/>
  <c r="F347" i="6" s="1"/>
  <c r="E347" i="6" a="1"/>
  <c r="E347" i="6" s="1"/>
  <c r="D347" i="6" a="1"/>
  <c r="D347" i="6" s="1"/>
  <c r="C347" i="6" a="1"/>
  <c r="C347" i="6" s="1"/>
  <c r="B347" i="6" a="1"/>
  <c r="B347" i="6" s="1"/>
  <c r="A347" i="6" a="1"/>
  <c r="A347" i="6" s="1"/>
  <c r="F346" i="6" a="1"/>
  <c r="F346" i="6" s="1"/>
  <c r="E346" i="6" a="1"/>
  <c r="E346" i="6" s="1"/>
  <c r="D346" i="6" a="1"/>
  <c r="D346" i="6" s="1"/>
  <c r="C346" i="6" a="1"/>
  <c r="C346" i="6" s="1"/>
  <c r="B346" i="6" a="1"/>
  <c r="B346" i="6" s="1"/>
  <c r="A346" i="6" a="1"/>
  <c r="A346" i="6" s="1"/>
  <c r="F345" i="6" a="1"/>
  <c r="F345" i="6" s="1"/>
  <c r="E345" i="6" a="1"/>
  <c r="E345" i="6" s="1"/>
  <c r="D345" i="6" a="1"/>
  <c r="D345" i="6" s="1"/>
  <c r="C345" i="6" a="1"/>
  <c r="C345" i="6" s="1"/>
  <c r="B345" i="6" a="1"/>
  <c r="B345" i="6" s="1"/>
  <c r="A345" i="6" a="1"/>
  <c r="A345" i="6" s="1"/>
  <c r="F344" i="6" a="1"/>
  <c r="F344" i="6" s="1"/>
  <c r="E344" i="6" a="1"/>
  <c r="E344" i="6" s="1"/>
  <c r="D344" i="6" a="1"/>
  <c r="D344" i="6" s="1"/>
  <c r="C344" i="6" a="1"/>
  <c r="C344" i="6" s="1"/>
  <c r="B344" i="6" a="1"/>
  <c r="B344" i="6" s="1"/>
  <c r="A344" i="6" a="1"/>
  <c r="A344" i="6" s="1"/>
  <c r="F343" i="6" a="1"/>
  <c r="F343" i="6" s="1"/>
  <c r="E343" i="6" a="1"/>
  <c r="E343" i="6" s="1"/>
  <c r="D343" i="6" a="1"/>
  <c r="D343" i="6" s="1"/>
  <c r="C343" i="6" a="1"/>
  <c r="C343" i="6" s="1"/>
  <c r="B343" i="6" a="1"/>
  <c r="B343" i="6" s="1"/>
  <c r="A343" i="6" a="1"/>
  <c r="A343" i="6" s="1"/>
  <c r="F342" i="6" a="1"/>
  <c r="F342" i="6" s="1"/>
  <c r="E342" i="6" a="1"/>
  <c r="E342" i="6" s="1"/>
  <c r="D342" i="6" a="1"/>
  <c r="D342" i="6" s="1"/>
  <c r="C342" i="6" a="1"/>
  <c r="C342" i="6" s="1"/>
  <c r="B342" i="6" a="1"/>
  <c r="B342" i="6" s="1"/>
  <c r="A342" i="6" a="1"/>
  <c r="A342" i="6" s="1"/>
  <c r="F341" i="6" a="1"/>
  <c r="F341" i="6" s="1"/>
  <c r="E341" i="6" a="1"/>
  <c r="E341" i="6" s="1"/>
  <c r="D341" i="6" a="1"/>
  <c r="D341" i="6" s="1"/>
  <c r="C341" i="6" a="1"/>
  <c r="C341" i="6" s="1"/>
  <c r="B341" i="6" a="1"/>
  <c r="B341" i="6" s="1"/>
  <c r="A341" i="6" a="1"/>
  <c r="A341" i="6" s="1"/>
  <c r="F340" i="6" a="1"/>
  <c r="F340" i="6" s="1"/>
  <c r="E340" i="6" a="1"/>
  <c r="E340" i="6" s="1"/>
  <c r="D340" i="6" a="1"/>
  <c r="D340" i="6" s="1"/>
  <c r="C340" i="6" a="1"/>
  <c r="C340" i="6" s="1"/>
  <c r="B340" i="6" a="1"/>
  <c r="B340" i="6" s="1"/>
  <c r="A340" i="6" a="1"/>
  <c r="A340" i="6" s="1"/>
  <c r="F339" i="6" a="1"/>
  <c r="F339" i="6" s="1"/>
  <c r="E339" i="6" a="1"/>
  <c r="E339" i="6" s="1"/>
  <c r="D339" i="6" a="1"/>
  <c r="D339" i="6" s="1"/>
  <c r="C339" i="6" a="1"/>
  <c r="C339" i="6" s="1"/>
  <c r="B339" i="6" a="1"/>
  <c r="B339" i="6" s="1"/>
  <c r="A339" i="6" a="1"/>
  <c r="A339" i="6" s="1"/>
  <c r="F338" i="6" a="1"/>
  <c r="F338" i="6" s="1"/>
  <c r="E338" i="6" a="1"/>
  <c r="E338" i="6" s="1"/>
  <c r="D338" i="6" a="1"/>
  <c r="D338" i="6" s="1"/>
  <c r="C338" i="6" a="1"/>
  <c r="C338" i="6" s="1"/>
  <c r="B338" i="6" a="1"/>
  <c r="B338" i="6" s="1"/>
  <c r="A338" i="6" a="1"/>
  <c r="A338" i="6" s="1"/>
  <c r="F337" i="6" a="1"/>
  <c r="F337" i="6" s="1"/>
  <c r="E337" i="6" a="1"/>
  <c r="E337" i="6" s="1"/>
  <c r="D337" i="6" a="1"/>
  <c r="D337" i="6" s="1"/>
  <c r="C337" i="6" a="1"/>
  <c r="C337" i="6" s="1"/>
  <c r="B337" i="6" a="1"/>
  <c r="B337" i="6" s="1"/>
  <c r="A337" i="6" a="1"/>
  <c r="A337" i="6" s="1"/>
  <c r="F336" i="6" a="1"/>
  <c r="F336" i="6" s="1"/>
  <c r="E336" i="6" a="1"/>
  <c r="E336" i="6" s="1"/>
  <c r="D336" i="6" a="1"/>
  <c r="D336" i="6" s="1"/>
  <c r="C336" i="6" a="1"/>
  <c r="C336" i="6" s="1"/>
  <c r="B336" i="6" a="1"/>
  <c r="B336" i="6" s="1"/>
  <c r="A336" i="6" a="1"/>
  <c r="A336" i="6" s="1"/>
  <c r="F335" i="6" a="1"/>
  <c r="F335" i="6" s="1"/>
  <c r="E335" i="6" a="1"/>
  <c r="E335" i="6" s="1"/>
  <c r="D335" i="6" a="1"/>
  <c r="D335" i="6" s="1"/>
  <c r="C335" i="6" a="1"/>
  <c r="C335" i="6" s="1"/>
  <c r="B335" i="6" a="1"/>
  <c r="B335" i="6" s="1"/>
  <c r="A335" i="6" a="1"/>
  <c r="A335" i="6" s="1"/>
  <c r="F334" i="6" a="1"/>
  <c r="F334" i="6" s="1"/>
  <c r="E334" i="6" a="1"/>
  <c r="E334" i="6" s="1"/>
  <c r="D334" i="6" a="1"/>
  <c r="D334" i="6" s="1"/>
  <c r="C334" i="6" a="1"/>
  <c r="C334" i="6" s="1"/>
  <c r="B334" i="6" a="1"/>
  <c r="B334" i="6" s="1"/>
  <c r="A334" i="6" a="1"/>
  <c r="A334" i="6" s="1"/>
  <c r="F333" i="6" a="1"/>
  <c r="F333" i="6" s="1"/>
  <c r="E333" i="6" a="1"/>
  <c r="E333" i="6" s="1"/>
  <c r="D333" i="6" a="1"/>
  <c r="D333" i="6" s="1"/>
  <c r="C333" i="6" a="1"/>
  <c r="C333" i="6" s="1"/>
  <c r="B333" i="6" a="1"/>
  <c r="B333" i="6" s="1"/>
  <c r="A333" i="6" a="1"/>
  <c r="A333" i="6" s="1"/>
  <c r="F332" i="6" a="1"/>
  <c r="F332" i="6" s="1"/>
  <c r="E332" i="6" a="1"/>
  <c r="E332" i="6" s="1"/>
  <c r="D332" i="6" a="1"/>
  <c r="D332" i="6" s="1"/>
  <c r="C332" i="6" a="1"/>
  <c r="C332" i="6" s="1"/>
  <c r="B332" i="6" a="1"/>
  <c r="B332" i="6" s="1"/>
  <c r="A332" i="6" a="1"/>
  <c r="A332" i="6" s="1"/>
  <c r="F331" i="6" a="1"/>
  <c r="F331" i="6" s="1"/>
  <c r="E331" i="6" a="1"/>
  <c r="E331" i="6" s="1"/>
  <c r="D331" i="6" a="1"/>
  <c r="D331" i="6" s="1"/>
  <c r="C331" i="6" a="1"/>
  <c r="C331" i="6" s="1"/>
  <c r="B331" i="6" a="1"/>
  <c r="B331" i="6" s="1"/>
  <c r="A331" i="6" a="1"/>
  <c r="A331" i="6" s="1"/>
  <c r="F330" i="6" a="1"/>
  <c r="F330" i="6" s="1"/>
  <c r="E330" i="6" a="1"/>
  <c r="E330" i="6" s="1"/>
  <c r="D330" i="6" a="1"/>
  <c r="D330" i="6" s="1"/>
  <c r="C330" i="6" a="1"/>
  <c r="C330" i="6" s="1"/>
  <c r="B330" i="6" a="1"/>
  <c r="B330" i="6" s="1"/>
  <c r="A330" i="6" a="1"/>
  <c r="A330" i="6" s="1"/>
  <c r="F329" i="6" a="1"/>
  <c r="F329" i="6" s="1"/>
  <c r="E329" i="6" a="1"/>
  <c r="E329" i="6" s="1"/>
  <c r="D329" i="6" a="1"/>
  <c r="D329" i="6" s="1"/>
  <c r="C329" i="6" a="1"/>
  <c r="C329" i="6" s="1"/>
  <c r="B329" i="6" a="1"/>
  <c r="B329" i="6" s="1"/>
  <c r="A329" i="6" a="1"/>
  <c r="A329" i="6" s="1"/>
  <c r="F328" i="6" a="1"/>
  <c r="F328" i="6" s="1"/>
  <c r="E328" i="6" a="1"/>
  <c r="E328" i="6" s="1"/>
  <c r="D328" i="6" a="1"/>
  <c r="D328" i="6" s="1"/>
  <c r="C328" i="6" a="1"/>
  <c r="C328" i="6" s="1"/>
  <c r="B328" i="6" a="1"/>
  <c r="B328" i="6" s="1"/>
  <c r="A328" i="6" a="1"/>
  <c r="A328" i="6" s="1"/>
  <c r="F327" i="6" a="1"/>
  <c r="F327" i="6" s="1"/>
  <c r="E327" i="6" a="1"/>
  <c r="E327" i="6" s="1"/>
  <c r="D327" i="6" a="1"/>
  <c r="D327" i="6" s="1"/>
  <c r="C327" i="6" a="1"/>
  <c r="C327" i="6" s="1"/>
  <c r="B327" i="6" a="1"/>
  <c r="B327" i="6" s="1"/>
  <c r="A327" i="6" a="1"/>
  <c r="A327" i="6" s="1"/>
  <c r="F326" i="6" a="1"/>
  <c r="F326" i="6" s="1"/>
  <c r="E326" i="6" a="1"/>
  <c r="E326" i="6" s="1"/>
  <c r="D326" i="6" a="1"/>
  <c r="D326" i="6" s="1"/>
  <c r="C326" i="6" a="1"/>
  <c r="C326" i="6" s="1"/>
  <c r="B326" i="6" a="1"/>
  <c r="B326" i="6" s="1"/>
  <c r="A326" i="6" a="1"/>
  <c r="A326" i="6" s="1"/>
  <c r="F325" i="6" a="1"/>
  <c r="F325" i="6" s="1"/>
  <c r="E325" i="6" a="1"/>
  <c r="E325" i="6" s="1"/>
  <c r="D325" i="6" a="1"/>
  <c r="D325" i="6" s="1"/>
  <c r="C325" i="6" a="1"/>
  <c r="C325" i="6" s="1"/>
  <c r="B325" i="6" a="1"/>
  <c r="B325" i="6" s="1"/>
  <c r="A325" i="6" a="1"/>
  <c r="A325" i="6" s="1"/>
  <c r="F324" i="6" a="1"/>
  <c r="F324" i="6" s="1"/>
  <c r="E324" i="6" a="1"/>
  <c r="E324" i="6" s="1"/>
  <c r="D324" i="6" a="1"/>
  <c r="D324" i="6" s="1"/>
  <c r="C324" i="6" a="1"/>
  <c r="C324" i="6" s="1"/>
  <c r="B324" i="6" a="1"/>
  <c r="B324" i="6" s="1"/>
  <c r="A324" i="6" a="1"/>
  <c r="A324" i="6" s="1"/>
  <c r="F323" i="6" a="1"/>
  <c r="F323" i="6" s="1"/>
  <c r="E323" i="6" a="1"/>
  <c r="E323" i="6" s="1"/>
  <c r="D323" i="6" a="1"/>
  <c r="D323" i="6" s="1"/>
  <c r="C323" i="6" a="1"/>
  <c r="C323" i="6" s="1"/>
  <c r="B323" i="6" a="1"/>
  <c r="B323" i="6" s="1"/>
  <c r="A323" i="6" a="1"/>
  <c r="A323" i="6" s="1"/>
  <c r="F322" i="6" a="1"/>
  <c r="F322" i="6" s="1"/>
  <c r="E322" i="6" a="1"/>
  <c r="E322" i="6" s="1"/>
  <c r="D322" i="6" a="1"/>
  <c r="D322" i="6" s="1"/>
  <c r="C322" i="6" a="1"/>
  <c r="C322" i="6" s="1"/>
  <c r="B322" i="6" a="1"/>
  <c r="B322" i="6" s="1"/>
  <c r="A322" i="6" a="1"/>
  <c r="A322" i="6" s="1"/>
  <c r="F321" i="6" a="1"/>
  <c r="F321" i="6" s="1"/>
  <c r="E321" i="6" a="1"/>
  <c r="E321" i="6" s="1"/>
  <c r="D321" i="6" a="1"/>
  <c r="D321" i="6" s="1"/>
  <c r="C321" i="6" a="1"/>
  <c r="C321" i="6" s="1"/>
  <c r="B321" i="6" a="1"/>
  <c r="B321" i="6" s="1"/>
  <c r="A321" i="6" a="1"/>
  <c r="A321" i="6" s="1"/>
  <c r="F320" i="6" a="1"/>
  <c r="F320" i="6" s="1"/>
  <c r="E320" i="6" a="1"/>
  <c r="E320" i="6" s="1"/>
  <c r="D320" i="6" a="1"/>
  <c r="D320" i="6" s="1"/>
  <c r="C320" i="6" a="1"/>
  <c r="C320" i="6" s="1"/>
  <c r="B320" i="6" a="1"/>
  <c r="B320" i="6" s="1"/>
  <c r="A320" i="6" a="1"/>
  <c r="A320" i="6" s="1"/>
  <c r="F319" i="6" a="1"/>
  <c r="F319" i="6" s="1"/>
  <c r="E319" i="6" a="1"/>
  <c r="E319" i="6" s="1"/>
  <c r="D319" i="6" a="1"/>
  <c r="D319" i="6" s="1"/>
  <c r="C319" i="6" a="1"/>
  <c r="C319" i="6" s="1"/>
  <c r="B319" i="6" a="1"/>
  <c r="B319" i="6" s="1"/>
  <c r="A319" i="6" a="1"/>
  <c r="A319" i="6" s="1"/>
  <c r="F318" i="6" a="1"/>
  <c r="F318" i="6" s="1"/>
  <c r="E318" i="6" a="1"/>
  <c r="E318" i="6" s="1"/>
  <c r="D318" i="6" a="1"/>
  <c r="D318" i="6" s="1"/>
  <c r="C318" i="6" a="1"/>
  <c r="C318" i="6" s="1"/>
  <c r="B318" i="6" a="1"/>
  <c r="B318" i="6" s="1"/>
  <c r="A318" i="6" a="1"/>
  <c r="A318" i="6" s="1"/>
  <c r="F317" i="6" a="1"/>
  <c r="F317" i="6" s="1"/>
  <c r="E317" i="6" a="1"/>
  <c r="E317" i="6" s="1"/>
  <c r="D317" i="6" a="1"/>
  <c r="D317" i="6" s="1"/>
  <c r="C317" i="6" a="1"/>
  <c r="C317" i="6" s="1"/>
  <c r="B317" i="6" a="1"/>
  <c r="B317" i="6" s="1"/>
  <c r="A317" i="6" a="1"/>
  <c r="A317" i="6" s="1"/>
  <c r="F316" i="6" a="1"/>
  <c r="F316" i="6" s="1"/>
  <c r="E316" i="6" a="1"/>
  <c r="E316" i="6" s="1"/>
  <c r="D316" i="6" a="1"/>
  <c r="D316" i="6" s="1"/>
  <c r="C316" i="6" a="1"/>
  <c r="C316" i="6" s="1"/>
  <c r="B316" i="6" a="1"/>
  <c r="B316" i="6" s="1"/>
  <c r="A316" i="6" a="1"/>
  <c r="A316" i="6" s="1"/>
  <c r="F315" i="6" a="1"/>
  <c r="F315" i="6" s="1"/>
  <c r="E315" i="6" a="1"/>
  <c r="E315" i="6" s="1"/>
  <c r="D315" i="6" a="1"/>
  <c r="D315" i="6" s="1"/>
  <c r="C315" i="6" a="1"/>
  <c r="C315" i="6" s="1"/>
  <c r="B315" i="6" a="1"/>
  <c r="B315" i="6" s="1"/>
  <c r="A315" i="6" a="1"/>
  <c r="A315" i="6" s="1"/>
  <c r="F314" i="6" a="1"/>
  <c r="F314" i="6" s="1"/>
  <c r="E314" i="6" a="1"/>
  <c r="E314" i="6" s="1"/>
  <c r="D314" i="6" a="1"/>
  <c r="D314" i="6" s="1"/>
  <c r="C314" i="6" a="1"/>
  <c r="C314" i="6" s="1"/>
  <c r="B314" i="6" a="1"/>
  <c r="B314" i="6" s="1"/>
  <c r="A314" i="6" a="1"/>
  <c r="A314" i="6" s="1"/>
  <c r="F313" i="6" a="1"/>
  <c r="F313" i="6" s="1"/>
  <c r="E313" i="6" a="1"/>
  <c r="E313" i="6" s="1"/>
  <c r="D313" i="6" a="1"/>
  <c r="D313" i="6" s="1"/>
  <c r="C313" i="6" a="1"/>
  <c r="C313" i="6" s="1"/>
  <c r="B313" i="6" a="1"/>
  <c r="B313" i="6" s="1"/>
  <c r="A313" i="6" a="1"/>
  <c r="A313" i="6" s="1"/>
  <c r="F312" i="6" a="1"/>
  <c r="F312" i="6" s="1"/>
  <c r="E312" i="6" a="1"/>
  <c r="E312" i="6" s="1"/>
  <c r="D312" i="6" a="1"/>
  <c r="D312" i="6" s="1"/>
  <c r="C312" i="6" a="1"/>
  <c r="C312" i="6" s="1"/>
  <c r="B312" i="6" a="1"/>
  <c r="B312" i="6" s="1"/>
  <c r="A312" i="6" a="1"/>
  <c r="A312" i="6" s="1"/>
  <c r="F311" i="6" a="1"/>
  <c r="F311" i="6" s="1"/>
  <c r="E311" i="6" a="1"/>
  <c r="E311" i="6" s="1"/>
  <c r="D311" i="6" a="1"/>
  <c r="D311" i="6" s="1"/>
  <c r="C311" i="6" a="1"/>
  <c r="C311" i="6" s="1"/>
  <c r="B311" i="6" a="1"/>
  <c r="B311" i="6" s="1"/>
  <c r="A311" i="6" a="1"/>
  <c r="A311" i="6" s="1"/>
  <c r="F310" i="6" a="1"/>
  <c r="F310" i="6" s="1"/>
  <c r="E310" i="6" a="1"/>
  <c r="E310" i="6" s="1"/>
  <c r="D310" i="6" a="1"/>
  <c r="D310" i="6" s="1"/>
  <c r="C310" i="6" a="1"/>
  <c r="C310" i="6" s="1"/>
  <c r="B310" i="6" a="1"/>
  <c r="B310" i="6" s="1"/>
  <c r="A310" i="6" a="1"/>
  <c r="A310" i="6" s="1"/>
  <c r="F309" i="6" a="1"/>
  <c r="F309" i="6" s="1"/>
  <c r="E309" i="6" a="1"/>
  <c r="E309" i="6" s="1"/>
  <c r="D309" i="6" a="1"/>
  <c r="D309" i="6" s="1"/>
  <c r="C309" i="6" a="1"/>
  <c r="C309" i="6" s="1"/>
  <c r="B309" i="6" a="1"/>
  <c r="B309" i="6" s="1"/>
  <c r="A309" i="6" a="1"/>
  <c r="A309" i="6" s="1"/>
  <c r="F308" i="6" a="1"/>
  <c r="F308" i="6" s="1"/>
  <c r="E308" i="6" a="1"/>
  <c r="E308" i="6" s="1"/>
  <c r="D308" i="6" a="1"/>
  <c r="D308" i="6" s="1"/>
  <c r="C308" i="6" a="1"/>
  <c r="C308" i="6" s="1"/>
  <c r="B308" i="6" a="1"/>
  <c r="B308" i="6" s="1"/>
  <c r="A308" i="6" a="1"/>
  <c r="A308" i="6" s="1"/>
  <c r="F307" i="6" a="1"/>
  <c r="F307" i="6" s="1"/>
  <c r="E307" i="6" a="1"/>
  <c r="E307" i="6" s="1"/>
  <c r="D307" i="6" a="1"/>
  <c r="D307" i="6" s="1"/>
  <c r="C307" i="6" a="1"/>
  <c r="C307" i="6" s="1"/>
  <c r="B307" i="6" a="1"/>
  <c r="B307" i="6" s="1"/>
  <c r="A307" i="6" a="1"/>
  <c r="A307" i="6" s="1"/>
  <c r="F306" i="6" a="1"/>
  <c r="F306" i="6" s="1"/>
  <c r="E306" i="6" a="1"/>
  <c r="E306" i="6" s="1"/>
  <c r="D306" i="6" a="1"/>
  <c r="D306" i="6" s="1"/>
  <c r="C306" i="6" a="1"/>
  <c r="C306" i="6" s="1"/>
  <c r="B306" i="6" a="1"/>
  <c r="B306" i="6" s="1"/>
  <c r="A306" i="6" a="1"/>
  <c r="A306" i="6" s="1"/>
  <c r="F305" i="6" a="1"/>
  <c r="F305" i="6" s="1"/>
  <c r="E305" i="6" a="1"/>
  <c r="E305" i="6" s="1"/>
  <c r="D305" i="6" a="1"/>
  <c r="D305" i="6" s="1"/>
  <c r="C305" i="6" a="1"/>
  <c r="C305" i="6" s="1"/>
  <c r="B305" i="6" a="1"/>
  <c r="B305" i="6" s="1"/>
  <c r="A305" i="6" a="1"/>
  <c r="A305" i="6" s="1"/>
  <c r="F304" i="6" a="1"/>
  <c r="F304" i="6" s="1"/>
  <c r="E304" i="6" a="1"/>
  <c r="E304" i="6" s="1"/>
  <c r="D304" i="6" a="1"/>
  <c r="D304" i="6" s="1"/>
  <c r="C304" i="6" a="1"/>
  <c r="C304" i="6" s="1"/>
  <c r="B304" i="6" a="1"/>
  <c r="B304" i="6" s="1"/>
  <c r="A304" i="6" a="1"/>
  <c r="A304" i="6" s="1"/>
  <c r="F303" i="6" a="1"/>
  <c r="F303" i="6" s="1"/>
  <c r="E303" i="6" a="1"/>
  <c r="E303" i="6" s="1"/>
  <c r="D303" i="6" a="1"/>
  <c r="D303" i="6" s="1"/>
  <c r="C303" i="6" a="1"/>
  <c r="C303" i="6" s="1"/>
  <c r="B303" i="6" a="1"/>
  <c r="B303" i="6" s="1"/>
  <c r="A303" i="6" a="1"/>
  <c r="A303" i="6" s="1"/>
  <c r="F302" i="6" a="1"/>
  <c r="F302" i="6" s="1"/>
  <c r="E302" i="6" a="1"/>
  <c r="E302" i="6" s="1"/>
  <c r="D302" i="6" a="1"/>
  <c r="D302" i="6" s="1"/>
  <c r="C302" i="6" a="1"/>
  <c r="C302" i="6" s="1"/>
  <c r="B302" i="6" a="1"/>
  <c r="B302" i="6" s="1"/>
  <c r="A302" i="6" a="1"/>
  <c r="A302" i="6" s="1"/>
  <c r="F301" i="6" a="1"/>
  <c r="F301" i="6" s="1"/>
  <c r="E301" i="6" a="1"/>
  <c r="E301" i="6" s="1"/>
  <c r="D301" i="6" a="1"/>
  <c r="D301" i="6" s="1"/>
  <c r="C301" i="6" a="1"/>
  <c r="C301" i="6" s="1"/>
  <c r="B301" i="6" a="1"/>
  <c r="B301" i="6" s="1"/>
  <c r="A301" i="6" a="1"/>
  <c r="A301" i="6" s="1"/>
  <c r="F300" i="6" a="1"/>
  <c r="F300" i="6" s="1"/>
  <c r="E300" i="6" a="1"/>
  <c r="E300" i="6" s="1"/>
  <c r="D300" i="6" a="1"/>
  <c r="D300" i="6" s="1"/>
  <c r="C300" i="6" a="1"/>
  <c r="C300" i="6" s="1"/>
  <c r="B300" i="6" a="1"/>
  <c r="B300" i="6" s="1"/>
  <c r="A300" i="6" a="1"/>
  <c r="A300" i="6" s="1"/>
  <c r="F299" i="6" a="1"/>
  <c r="F299" i="6" s="1"/>
  <c r="E299" i="6" a="1"/>
  <c r="E299" i="6" s="1"/>
  <c r="D299" i="6" a="1"/>
  <c r="D299" i="6" s="1"/>
  <c r="C299" i="6" a="1"/>
  <c r="C299" i="6" s="1"/>
  <c r="B299" i="6" a="1"/>
  <c r="B299" i="6" s="1"/>
  <c r="A299" i="6" a="1"/>
  <c r="A299" i="6" s="1"/>
  <c r="F298" i="6" a="1"/>
  <c r="F298" i="6" s="1"/>
  <c r="E298" i="6" a="1"/>
  <c r="E298" i="6" s="1"/>
  <c r="D298" i="6" a="1"/>
  <c r="D298" i="6" s="1"/>
  <c r="C298" i="6" a="1"/>
  <c r="C298" i="6" s="1"/>
  <c r="B298" i="6" a="1"/>
  <c r="B298" i="6" s="1"/>
  <c r="A298" i="6" a="1"/>
  <c r="A298" i="6" s="1"/>
  <c r="F297" i="6" a="1"/>
  <c r="F297" i="6" s="1"/>
  <c r="E297" i="6" a="1"/>
  <c r="E297" i="6" s="1"/>
  <c r="D297" i="6" a="1"/>
  <c r="D297" i="6" s="1"/>
  <c r="C297" i="6" a="1"/>
  <c r="C297" i="6" s="1"/>
  <c r="B297" i="6" a="1"/>
  <c r="B297" i="6" s="1"/>
  <c r="A297" i="6" a="1"/>
  <c r="A297" i="6" s="1"/>
  <c r="F296" i="6" a="1"/>
  <c r="F296" i="6" s="1"/>
  <c r="E296" i="6" a="1"/>
  <c r="E296" i="6" s="1"/>
  <c r="D296" i="6" a="1"/>
  <c r="D296" i="6" s="1"/>
  <c r="C296" i="6" a="1"/>
  <c r="C296" i="6" s="1"/>
  <c r="B296" i="6" a="1"/>
  <c r="B296" i="6" s="1"/>
  <c r="A296" i="6" a="1"/>
  <c r="A296" i="6" s="1"/>
  <c r="F295" i="6" a="1"/>
  <c r="F295" i="6" s="1"/>
  <c r="E295" i="6" a="1"/>
  <c r="E295" i="6" s="1"/>
  <c r="D295" i="6" a="1"/>
  <c r="D295" i="6" s="1"/>
  <c r="C295" i="6" a="1"/>
  <c r="C295" i="6" s="1"/>
  <c r="B295" i="6" a="1"/>
  <c r="B295" i="6" s="1"/>
  <c r="A295" i="6" a="1"/>
  <c r="A295" i="6" s="1"/>
  <c r="F294" i="6" a="1"/>
  <c r="F294" i="6" s="1"/>
  <c r="E294" i="6" a="1"/>
  <c r="E294" i="6" s="1"/>
  <c r="D294" i="6" a="1"/>
  <c r="D294" i="6" s="1"/>
  <c r="C294" i="6" a="1"/>
  <c r="C294" i="6" s="1"/>
  <c r="B294" i="6" a="1"/>
  <c r="B294" i="6" s="1"/>
  <c r="A294" i="6" a="1"/>
  <c r="A294" i="6" s="1"/>
  <c r="F293" i="6" a="1"/>
  <c r="F293" i="6" s="1"/>
  <c r="E293" i="6" a="1"/>
  <c r="E293" i="6" s="1"/>
  <c r="D293" i="6" a="1"/>
  <c r="D293" i="6" s="1"/>
  <c r="C293" i="6" a="1"/>
  <c r="C293" i="6" s="1"/>
  <c r="B293" i="6" a="1"/>
  <c r="B293" i="6" s="1"/>
  <c r="A293" i="6" a="1"/>
  <c r="A293" i="6" s="1"/>
  <c r="F292" i="6" a="1"/>
  <c r="F292" i="6" s="1"/>
  <c r="E292" i="6" a="1"/>
  <c r="E292" i="6" s="1"/>
  <c r="D292" i="6" a="1"/>
  <c r="D292" i="6" s="1"/>
  <c r="C292" i="6" a="1"/>
  <c r="C292" i="6" s="1"/>
  <c r="B292" i="6" a="1"/>
  <c r="B292" i="6" s="1"/>
  <c r="A292" i="6" a="1"/>
  <c r="A292" i="6" s="1"/>
  <c r="F291" i="6" a="1"/>
  <c r="F291" i="6" s="1"/>
  <c r="E291" i="6" a="1"/>
  <c r="E291" i="6" s="1"/>
  <c r="D291" i="6" a="1"/>
  <c r="D291" i="6" s="1"/>
  <c r="C291" i="6" a="1"/>
  <c r="C291" i="6" s="1"/>
  <c r="B291" i="6" a="1"/>
  <c r="B291" i="6" s="1"/>
  <c r="A291" i="6" a="1"/>
  <c r="A291" i="6" s="1"/>
  <c r="F290" i="6" a="1"/>
  <c r="F290" i="6" s="1"/>
  <c r="E290" i="6" a="1"/>
  <c r="E290" i="6" s="1"/>
  <c r="D290" i="6" a="1"/>
  <c r="D290" i="6" s="1"/>
  <c r="C290" i="6" a="1"/>
  <c r="C290" i="6" s="1"/>
  <c r="B290" i="6" a="1"/>
  <c r="B290" i="6" s="1"/>
  <c r="A290" i="6" a="1"/>
  <c r="A290" i="6" s="1"/>
  <c r="F289" i="6" a="1"/>
  <c r="F289" i="6" s="1"/>
  <c r="E289" i="6" a="1"/>
  <c r="E289" i="6" s="1"/>
  <c r="D289" i="6" a="1"/>
  <c r="D289" i="6" s="1"/>
  <c r="C289" i="6" a="1"/>
  <c r="C289" i="6" s="1"/>
  <c r="B289" i="6" a="1"/>
  <c r="B289" i="6" s="1"/>
  <c r="A289" i="6" a="1"/>
  <c r="A289" i="6" s="1"/>
  <c r="F288" i="6" a="1"/>
  <c r="F288" i="6" s="1"/>
  <c r="E288" i="6" a="1"/>
  <c r="E288" i="6" s="1"/>
  <c r="D288" i="6" a="1"/>
  <c r="D288" i="6" s="1"/>
  <c r="C288" i="6" a="1"/>
  <c r="C288" i="6" s="1"/>
  <c r="B288" i="6" a="1"/>
  <c r="B288" i="6" s="1"/>
  <c r="A288" i="6" a="1"/>
  <c r="A288" i="6" s="1"/>
  <c r="F287" i="6" a="1"/>
  <c r="F287" i="6" s="1"/>
  <c r="E287" i="6" a="1"/>
  <c r="E287" i="6" s="1"/>
  <c r="D287" i="6" a="1"/>
  <c r="D287" i="6" s="1"/>
  <c r="C287" i="6" a="1"/>
  <c r="C287" i="6" s="1"/>
  <c r="B287" i="6" a="1"/>
  <c r="B287" i="6" s="1"/>
  <c r="A287" i="6" a="1"/>
  <c r="A287" i="6" s="1"/>
  <c r="F286" i="6" a="1"/>
  <c r="F286" i="6" s="1"/>
  <c r="E286" i="6" a="1"/>
  <c r="E286" i="6" s="1"/>
  <c r="D286" i="6" a="1"/>
  <c r="D286" i="6" s="1"/>
  <c r="C286" i="6" a="1"/>
  <c r="C286" i="6" s="1"/>
  <c r="B286" i="6" a="1"/>
  <c r="B286" i="6" s="1"/>
  <c r="A286" i="6" a="1"/>
  <c r="A286" i="6" s="1"/>
  <c r="F285" i="6" a="1"/>
  <c r="F285" i="6" s="1"/>
  <c r="E285" i="6" a="1"/>
  <c r="E285" i="6" s="1"/>
  <c r="D285" i="6" a="1"/>
  <c r="D285" i="6" s="1"/>
  <c r="C285" i="6" a="1"/>
  <c r="C285" i="6" s="1"/>
  <c r="B285" i="6" a="1"/>
  <c r="B285" i="6" s="1"/>
  <c r="A285" i="6" a="1"/>
  <c r="A285" i="6" s="1"/>
  <c r="F284" i="6" a="1"/>
  <c r="F284" i="6" s="1"/>
  <c r="E284" i="6" a="1"/>
  <c r="E284" i="6" s="1"/>
  <c r="D284" i="6" a="1"/>
  <c r="D284" i="6" s="1"/>
  <c r="C284" i="6" a="1"/>
  <c r="C284" i="6" s="1"/>
  <c r="B284" i="6" a="1"/>
  <c r="B284" i="6" s="1"/>
  <c r="A284" i="6" a="1"/>
  <c r="A284" i="6" s="1"/>
  <c r="F283" i="6" a="1"/>
  <c r="F283" i="6" s="1"/>
  <c r="E283" i="6" a="1"/>
  <c r="E283" i="6" s="1"/>
  <c r="D283" i="6" a="1"/>
  <c r="D283" i="6" s="1"/>
  <c r="C283" i="6" a="1"/>
  <c r="C283" i="6" s="1"/>
  <c r="B283" i="6" a="1"/>
  <c r="B283" i="6" s="1"/>
  <c r="A283" i="6" a="1"/>
  <c r="A283" i="6" s="1"/>
  <c r="F282" i="6" a="1"/>
  <c r="F282" i="6" s="1"/>
  <c r="E282" i="6" a="1"/>
  <c r="E282" i="6" s="1"/>
  <c r="D282" i="6" a="1"/>
  <c r="D282" i="6" s="1"/>
  <c r="C282" i="6" a="1"/>
  <c r="C282" i="6" s="1"/>
  <c r="B282" i="6" a="1"/>
  <c r="B282" i="6" s="1"/>
  <c r="A282" i="6" a="1"/>
  <c r="A282" i="6" s="1"/>
  <c r="F281" i="6" a="1"/>
  <c r="F281" i="6" s="1"/>
  <c r="E281" i="6" a="1"/>
  <c r="E281" i="6" s="1"/>
  <c r="D281" i="6" a="1"/>
  <c r="D281" i="6" s="1"/>
  <c r="C281" i="6" a="1"/>
  <c r="C281" i="6" s="1"/>
  <c r="B281" i="6" a="1"/>
  <c r="B281" i="6" s="1"/>
  <c r="A281" i="6" a="1"/>
  <c r="A281" i="6" s="1"/>
  <c r="F280" i="6" a="1"/>
  <c r="F280" i="6" s="1"/>
  <c r="E280" i="6" a="1"/>
  <c r="E280" i="6" s="1"/>
  <c r="D280" i="6" a="1"/>
  <c r="D280" i="6" s="1"/>
  <c r="C280" i="6" a="1"/>
  <c r="C280" i="6" s="1"/>
  <c r="B280" i="6" a="1"/>
  <c r="B280" i="6" s="1"/>
  <c r="A280" i="6" a="1"/>
  <c r="A280" i="6" s="1"/>
  <c r="F279" i="6" a="1"/>
  <c r="F279" i="6" s="1"/>
  <c r="E279" i="6" a="1"/>
  <c r="E279" i="6" s="1"/>
  <c r="D279" i="6" a="1"/>
  <c r="D279" i="6" s="1"/>
  <c r="C279" i="6" a="1"/>
  <c r="C279" i="6" s="1"/>
  <c r="B279" i="6" a="1"/>
  <c r="B279" i="6" s="1"/>
  <c r="A279" i="6" a="1"/>
  <c r="A279" i="6" s="1"/>
  <c r="F278" i="6" a="1"/>
  <c r="F278" i="6" s="1"/>
  <c r="E278" i="6" a="1"/>
  <c r="E278" i="6" s="1"/>
  <c r="D278" i="6" a="1"/>
  <c r="D278" i="6" s="1"/>
  <c r="C278" i="6" a="1"/>
  <c r="C278" i="6" s="1"/>
  <c r="B278" i="6" a="1"/>
  <c r="B278" i="6" s="1"/>
  <c r="A278" i="6" a="1"/>
  <c r="A278" i="6" s="1"/>
  <c r="F277" i="6" a="1"/>
  <c r="F277" i="6" s="1"/>
  <c r="E277" i="6" a="1"/>
  <c r="E277" i="6" s="1"/>
  <c r="D277" i="6" a="1"/>
  <c r="D277" i="6" s="1"/>
  <c r="C277" i="6" a="1"/>
  <c r="C277" i="6" s="1"/>
  <c r="B277" i="6" a="1"/>
  <c r="B277" i="6" s="1"/>
  <c r="A277" i="6" a="1"/>
  <c r="A277" i="6" s="1"/>
  <c r="F276" i="6" a="1"/>
  <c r="F276" i="6" s="1"/>
  <c r="E276" i="6" a="1"/>
  <c r="E276" i="6" s="1"/>
  <c r="D276" i="6" a="1"/>
  <c r="D276" i="6" s="1"/>
  <c r="C276" i="6" a="1"/>
  <c r="C276" i="6" s="1"/>
  <c r="B276" i="6" a="1"/>
  <c r="B276" i="6" s="1"/>
  <c r="A276" i="6" a="1"/>
  <c r="A276" i="6" s="1"/>
  <c r="F275" i="6" a="1"/>
  <c r="F275" i="6" s="1"/>
  <c r="E275" i="6" a="1"/>
  <c r="E275" i="6" s="1"/>
  <c r="D275" i="6" a="1"/>
  <c r="D275" i="6" s="1"/>
  <c r="C275" i="6" a="1"/>
  <c r="C275" i="6" s="1"/>
  <c r="B275" i="6" a="1"/>
  <c r="B275" i="6" s="1"/>
  <c r="A275" i="6" a="1"/>
  <c r="A275" i="6" s="1"/>
  <c r="F274" i="6" a="1"/>
  <c r="F274" i="6" s="1"/>
  <c r="E274" i="6" a="1"/>
  <c r="E274" i="6" s="1"/>
  <c r="D274" i="6" a="1"/>
  <c r="D274" i="6" s="1"/>
  <c r="C274" i="6" a="1"/>
  <c r="C274" i="6" s="1"/>
  <c r="B274" i="6" a="1"/>
  <c r="B274" i="6" s="1"/>
  <c r="A274" i="6" a="1"/>
  <c r="A274" i="6" s="1"/>
  <c r="F273" i="6" a="1"/>
  <c r="F273" i="6" s="1"/>
  <c r="E273" i="6" a="1"/>
  <c r="E273" i="6" s="1"/>
  <c r="D273" i="6" a="1"/>
  <c r="D273" i="6" s="1"/>
  <c r="C273" i="6" a="1"/>
  <c r="C273" i="6" s="1"/>
  <c r="B273" i="6" a="1"/>
  <c r="B273" i="6" s="1"/>
  <c r="A273" i="6" a="1"/>
  <c r="A273" i="6" s="1"/>
  <c r="F272" i="6" a="1"/>
  <c r="F272" i="6" s="1"/>
  <c r="E272" i="6" a="1"/>
  <c r="E272" i="6" s="1"/>
  <c r="D272" i="6" a="1"/>
  <c r="D272" i="6" s="1"/>
  <c r="C272" i="6" a="1"/>
  <c r="C272" i="6" s="1"/>
  <c r="B272" i="6" a="1"/>
  <c r="B272" i="6" s="1"/>
  <c r="A272" i="6" a="1"/>
  <c r="A272" i="6" s="1"/>
  <c r="F271" i="6" a="1"/>
  <c r="F271" i="6" s="1"/>
  <c r="E271" i="6" a="1"/>
  <c r="E271" i="6" s="1"/>
  <c r="D271" i="6" a="1"/>
  <c r="D271" i="6" s="1"/>
  <c r="C271" i="6" a="1"/>
  <c r="C271" i="6" s="1"/>
  <c r="B271" i="6" a="1"/>
  <c r="B271" i="6" s="1"/>
  <c r="A271" i="6" a="1"/>
  <c r="A271" i="6" s="1"/>
  <c r="F270" i="6" a="1"/>
  <c r="F270" i="6" s="1"/>
  <c r="E270" i="6" a="1"/>
  <c r="E270" i="6" s="1"/>
  <c r="D270" i="6" a="1"/>
  <c r="D270" i="6" s="1"/>
  <c r="C270" i="6" a="1"/>
  <c r="C270" i="6" s="1"/>
  <c r="B270" i="6" a="1"/>
  <c r="B270" i="6" s="1"/>
  <c r="A270" i="6" a="1"/>
  <c r="A270" i="6" s="1"/>
  <c r="F269" i="6" a="1"/>
  <c r="F269" i="6" s="1"/>
  <c r="E269" i="6" a="1"/>
  <c r="E269" i="6" s="1"/>
  <c r="D269" i="6" a="1"/>
  <c r="D269" i="6" s="1"/>
  <c r="C269" i="6" a="1"/>
  <c r="C269" i="6" s="1"/>
  <c r="B269" i="6" a="1"/>
  <c r="B269" i="6" s="1"/>
  <c r="A269" i="6" a="1"/>
  <c r="A269" i="6" s="1"/>
  <c r="F268" i="6" a="1"/>
  <c r="F268" i="6" s="1"/>
  <c r="E268" i="6" a="1"/>
  <c r="E268" i="6" s="1"/>
  <c r="D268" i="6" a="1"/>
  <c r="D268" i="6" s="1"/>
  <c r="C268" i="6" a="1"/>
  <c r="C268" i="6" s="1"/>
  <c r="B268" i="6" a="1"/>
  <c r="B268" i="6" s="1"/>
  <c r="A268" i="6" a="1"/>
  <c r="A268" i="6" s="1"/>
  <c r="F267" i="6" a="1"/>
  <c r="F267" i="6" s="1"/>
  <c r="E267" i="6" a="1"/>
  <c r="E267" i="6" s="1"/>
  <c r="D267" i="6" a="1"/>
  <c r="D267" i="6" s="1"/>
  <c r="C267" i="6" a="1"/>
  <c r="C267" i="6" s="1"/>
  <c r="B267" i="6" a="1"/>
  <c r="B267" i="6" s="1"/>
  <c r="A267" i="6" a="1"/>
  <c r="A267" i="6" s="1"/>
  <c r="F266" i="6" a="1"/>
  <c r="F266" i="6" s="1"/>
  <c r="E266" i="6" a="1"/>
  <c r="E266" i="6" s="1"/>
  <c r="D266" i="6" a="1"/>
  <c r="D266" i="6" s="1"/>
  <c r="C266" i="6" a="1"/>
  <c r="C266" i="6" s="1"/>
  <c r="B266" i="6" a="1"/>
  <c r="B266" i="6" s="1"/>
  <c r="A266" i="6" a="1"/>
  <c r="A266" i="6" s="1"/>
  <c r="F265" i="6" a="1"/>
  <c r="F265" i="6" s="1"/>
  <c r="E265" i="6" a="1"/>
  <c r="E265" i="6" s="1"/>
  <c r="D265" i="6" a="1"/>
  <c r="D265" i="6" s="1"/>
  <c r="C265" i="6" a="1"/>
  <c r="C265" i="6" s="1"/>
  <c r="B265" i="6" a="1"/>
  <c r="B265" i="6" s="1"/>
  <c r="A265" i="6" a="1"/>
  <c r="A265" i="6" s="1"/>
  <c r="F264" i="6" a="1"/>
  <c r="F264" i="6" s="1"/>
  <c r="E264" i="6" a="1"/>
  <c r="E264" i="6" s="1"/>
  <c r="D264" i="6" a="1"/>
  <c r="D264" i="6" s="1"/>
  <c r="C264" i="6" a="1"/>
  <c r="C264" i="6" s="1"/>
  <c r="B264" i="6" a="1"/>
  <c r="B264" i="6" s="1"/>
  <c r="A264" i="6" a="1"/>
  <c r="A264" i="6" s="1"/>
  <c r="F263" i="6" a="1"/>
  <c r="F263" i="6" s="1"/>
  <c r="E263" i="6" a="1"/>
  <c r="E263" i="6" s="1"/>
  <c r="D263" i="6" a="1"/>
  <c r="D263" i="6" s="1"/>
  <c r="C263" i="6" a="1"/>
  <c r="C263" i="6" s="1"/>
  <c r="B263" i="6" a="1"/>
  <c r="B263" i="6" s="1"/>
  <c r="A263" i="6" a="1"/>
  <c r="A263" i="6" s="1"/>
  <c r="F262" i="6" a="1"/>
  <c r="F262" i="6" s="1"/>
  <c r="E262" i="6" a="1"/>
  <c r="E262" i="6" s="1"/>
  <c r="D262" i="6" a="1"/>
  <c r="D262" i="6" s="1"/>
  <c r="C262" i="6" a="1"/>
  <c r="C262" i="6" s="1"/>
  <c r="B262" i="6" a="1"/>
  <c r="B262" i="6" s="1"/>
  <c r="A262" i="6" a="1"/>
  <c r="A262" i="6" s="1"/>
  <c r="F261" i="6" a="1"/>
  <c r="F261" i="6" s="1"/>
  <c r="E261" i="6" a="1"/>
  <c r="E261" i="6" s="1"/>
  <c r="D261" i="6" a="1"/>
  <c r="D261" i="6" s="1"/>
  <c r="C261" i="6" a="1"/>
  <c r="C261" i="6" s="1"/>
  <c r="B261" i="6" a="1"/>
  <c r="B261" i="6" s="1"/>
  <c r="A261" i="6" a="1"/>
  <c r="A261" i="6" s="1"/>
  <c r="F260" i="6" a="1"/>
  <c r="F260" i="6" s="1"/>
  <c r="E260" i="6" a="1"/>
  <c r="E260" i="6" s="1"/>
  <c r="D260" i="6" a="1"/>
  <c r="D260" i="6" s="1"/>
  <c r="C260" i="6" a="1"/>
  <c r="C260" i="6" s="1"/>
  <c r="B260" i="6" a="1"/>
  <c r="B260" i="6" s="1"/>
  <c r="A260" i="6" a="1"/>
  <c r="A260" i="6" s="1"/>
  <c r="F259" i="6" a="1"/>
  <c r="F259" i="6" s="1"/>
  <c r="E259" i="6" a="1"/>
  <c r="E259" i="6" s="1"/>
  <c r="D259" i="6" a="1"/>
  <c r="D259" i="6" s="1"/>
  <c r="C259" i="6" a="1"/>
  <c r="C259" i="6" s="1"/>
  <c r="B259" i="6" a="1"/>
  <c r="B259" i="6" s="1"/>
  <c r="A259" i="6" a="1"/>
  <c r="A259" i="6" s="1"/>
  <c r="F258" i="6" a="1"/>
  <c r="F258" i="6" s="1"/>
  <c r="E258" i="6" a="1"/>
  <c r="E258" i="6" s="1"/>
  <c r="D258" i="6" a="1"/>
  <c r="D258" i="6" s="1"/>
  <c r="C258" i="6" a="1"/>
  <c r="C258" i="6" s="1"/>
  <c r="B258" i="6" a="1"/>
  <c r="B258" i="6" s="1"/>
  <c r="A258" i="6" a="1"/>
  <c r="A258" i="6" s="1"/>
  <c r="F257" i="6" a="1"/>
  <c r="F257" i="6" s="1"/>
  <c r="E257" i="6" a="1"/>
  <c r="E257" i="6" s="1"/>
  <c r="D257" i="6" a="1"/>
  <c r="D257" i="6" s="1"/>
  <c r="C257" i="6" a="1"/>
  <c r="C257" i="6" s="1"/>
  <c r="B257" i="6" a="1"/>
  <c r="B257" i="6" s="1"/>
  <c r="A257" i="6" a="1"/>
  <c r="A257" i="6" s="1"/>
  <c r="F256" i="6" a="1"/>
  <c r="F256" i="6" s="1"/>
  <c r="E256" i="6" a="1"/>
  <c r="E256" i="6" s="1"/>
  <c r="D256" i="6" a="1"/>
  <c r="D256" i="6" s="1"/>
  <c r="C256" i="6" a="1"/>
  <c r="C256" i="6" s="1"/>
  <c r="B256" i="6" a="1"/>
  <c r="B256" i="6" s="1"/>
  <c r="A256" i="6" a="1"/>
  <c r="A256" i="6" s="1"/>
  <c r="F255" i="6" a="1"/>
  <c r="F255" i="6" s="1"/>
  <c r="E255" i="6" a="1"/>
  <c r="E255" i="6" s="1"/>
  <c r="D255" i="6" a="1"/>
  <c r="D255" i="6" s="1"/>
  <c r="C255" i="6" a="1"/>
  <c r="C255" i="6" s="1"/>
  <c r="B255" i="6" a="1"/>
  <c r="B255" i="6" s="1"/>
  <c r="A255" i="6" a="1"/>
  <c r="A255" i="6" s="1"/>
  <c r="F254" i="6" a="1"/>
  <c r="F254" i="6" s="1"/>
  <c r="E254" i="6" a="1"/>
  <c r="E254" i="6" s="1"/>
  <c r="D254" i="6" a="1"/>
  <c r="D254" i="6" s="1"/>
  <c r="C254" i="6" a="1"/>
  <c r="C254" i="6" s="1"/>
  <c r="B254" i="6" a="1"/>
  <c r="B254" i="6" s="1"/>
  <c r="A254" i="6" a="1"/>
  <c r="A254" i="6" s="1"/>
  <c r="F253" i="6" a="1"/>
  <c r="F253" i="6" s="1"/>
  <c r="E253" i="6" a="1"/>
  <c r="E253" i="6" s="1"/>
  <c r="D253" i="6" a="1"/>
  <c r="D253" i="6" s="1"/>
  <c r="C253" i="6" a="1"/>
  <c r="C253" i="6" s="1"/>
  <c r="B253" i="6" a="1"/>
  <c r="B253" i="6" s="1"/>
  <c r="A253" i="6" a="1"/>
  <c r="A253" i="6" s="1"/>
  <c r="F252" i="6" a="1"/>
  <c r="F252" i="6" s="1"/>
  <c r="E252" i="6" a="1"/>
  <c r="E252" i="6" s="1"/>
  <c r="D252" i="6" a="1"/>
  <c r="D252" i="6" s="1"/>
  <c r="C252" i="6" a="1"/>
  <c r="C252" i="6" s="1"/>
  <c r="B252" i="6" a="1"/>
  <c r="B252" i="6" s="1"/>
  <c r="A252" i="6" a="1"/>
  <c r="A252" i="6" s="1"/>
  <c r="F251" i="6" a="1"/>
  <c r="F251" i="6" s="1"/>
  <c r="E251" i="6" a="1"/>
  <c r="E251" i="6" s="1"/>
  <c r="D251" i="6" a="1"/>
  <c r="D251" i="6" s="1"/>
  <c r="C251" i="6" a="1"/>
  <c r="C251" i="6" s="1"/>
  <c r="B251" i="6" a="1"/>
  <c r="B251" i="6" s="1"/>
  <c r="A251" i="6" a="1"/>
  <c r="A251" i="6" s="1"/>
  <c r="F250" i="6" a="1"/>
  <c r="F250" i="6" s="1"/>
  <c r="E250" i="6" a="1"/>
  <c r="E250" i="6" s="1"/>
  <c r="D250" i="6" a="1"/>
  <c r="D250" i="6" s="1"/>
  <c r="C250" i="6" a="1"/>
  <c r="C250" i="6" s="1"/>
  <c r="B250" i="6" a="1"/>
  <c r="B250" i="6" s="1"/>
  <c r="A250" i="6" a="1"/>
  <c r="A250" i="6" s="1"/>
  <c r="F249" i="6" a="1"/>
  <c r="F249" i="6" s="1"/>
  <c r="E249" i="6" a="1"/>
  <c r="E249" i="6" s="1"/>
  <c r="D249" i="6" a="1"/>
  <c r="D249" i="6" s="1"/>
  <c r="C249" i="6" a="1"/>
  <c r="C249" i="6" s="1"/>
  <c r="B249" i="6" a="1"/>
  <c r="B249" i="6" s="1"/>
  <c r="A249" i="6" a="1"/>
  <c r="A249" i="6" s="1"/>
  <c r="F248" i="6" a="1"/>
  <c r="F248" i="6" s="1"/>
  <c r="E248" i="6" a="1"/>
  <c r="E248" i="6" s="1"/>
  <c r="D248" i="6" a="1"/>
  <c r="D248" i="6" s="1"/>
  <c r="C248" i="6" a="1"/>
  <c r="C248" i="6" s="1"/>
  <c r="B248" i="6" a="1"/>
  <c r="B248" i="6" s="1"/>
  <c r="A248" i="6" a="1"/>
  <c r="A248" i="6" s="1"/>
  <c r="F247" i="6" a="1"/>
  <c r="F247" i="6" s="1"/>
  <c r="E247" i="6" a="1"/>
  <c r="E247" i="6" s="1"/>
  <c r="D247" i="6" a="1"/>
  <c r="D247" i="6" s="1"/>
  <c r="C247" i="6" a="1"/>
  <c r="C247" i="6" s="1"/>
  <c r="B247" i="6" a="1"/>
  <c r="B247" i="6" s="1"/>
  <c r="A247" i="6" a="1"/>
  <c r="A247" i="6" s="1"/>
  <c r="F246" i="6" a="1"/>
  <c r="F246" i="6" s="1"/>
  <c r="E246" i="6" a="1"/>
  <c r="E246" i="6" s="1"/>
  <c r="D246" i="6" a="1"/>
  <c r="D246" i="6" s="1"/>
  <c r="C246" i="6" a="1"/>
  <c r="C246" i="6" s="1"/>
  <c r="B246" i="6" a="1"/>
  <c r="B246" i="6" s="1"/>
  <c r="A246" i="6" a="1"/>
  <c r="A246" i="6" s="1"/>
  <c r="F245" i="6" a="1"/>
  <c r="F245" i="6" s="1"/>
  <c r="E245" i="6" a="1"/>
  <c r="E245" i="6" s="1"/>
  <c r="D245" i="6" a="1"/>
  <c r="D245" i="6" s="1"/>
  <c r="C245" i="6" a="1"/>
  <c r="C245" i="6" s="1"/>
  <c r="B245" i="6" a="1"/>
  <c r="B245" i="6" s="1"/>
  <c r="A245" i="6" a="1"/>
  <c r="A245" i="6" s="1"/>
  <c r="F244" i="6" a="1"/>
  <c r="F244" i="6" s="1"/>
  <c r="E244" i="6" a="1"/>
  <c r="E244" i="6" s="1"/>
  <c r="D244" i="6" a="1"/>
  <c r="D244" i="6" s="1"/>
  <c r="C244" i="6" a="1"/>
  <c r="C244" i="6" s="1"/>
  <c r="B244" i="6" a="1"/>
  <c r="B244" i="6" s="1"/>
  <c r="A244" i="6" a="1"/>
  <c r="A244" i="6" s="1"/>
  <c r="F243" i="6" a="1"/>
  <c r="F243" i="6" s="1"/>
  <c r="E243" i="6" a="1"/>
  <c r="E243" i="6" s="1"/>
  <c r="D243" i="6" a="1"/>
  <c r="D243" i="6" s="1"/>
  <c r="C243" i="6" a="1"/>
  <c r="C243" i="6" s="1"/>
  <c r="B243" i="6" a="1"/>
  <c r="B243" i="6" s="1"/>
  <c r="A243" i="6" a="1"/>
  <c r="A243" i="6" s="1"/>
  <c r="F242" i="6" a="1"/>
  <c r="F242" i="6" s="1"/>
  <c r="E242" i="6" a="1"/>
  <c r="E242" i="6" s="1"/>
  <c r="D242" i="6" a="1"/>
  <c r="D242" i="6" s="1"/>
  <c r="C242" i="6" a="1"/>
  <c r="C242" i="6" s="1"/>
  <c r="B242" i="6" a="1"/>
  <c r="B242" i="6" s="1"/>
  <c r="A242" i="6" a="1"/>
  <c r="A242" i="6" s="1"/>
  <c r="F241" i="6" a="1"/>
  <c r="F241" i="6" s="1"/>
  <c r="E241" i="6" a="1"/>
  <c r="E241" i="6" s="1"/>
  <c r="D241" i="6" a="1"/>
  <c r="D241" i="6" s="1"/>
  <c r="C241" i="6" a="1"/>
  <c r="C241" i="6" s="1"/>
  <c r="B241" i="6" a="1"/>
  <c r="B241" i="6" s="1"/>
  <c r="A241" i="6" a="1"/>
  <c r="A241" i="6" s="1"/>
  <c r="F240" i="6" a="1"/>
  <c r="F240" i="6" s="1"/>
  <c r="E240" i="6" a="1"/>
  <c r="E240" i="6" s="1"/>
  <c r="D240" i="6" a="1"/>
  <c r="D240" i="6" s="1"/>
  <c r="C240" i="6" a="1"/>
  <c r="C240" i="6" s="1"/>
  <c r="B240" i="6" a="1"/>
  <c r="B240" i="6" s="1"/>
  <c r="A240" i="6" a="1"/>
  <c r="A240" i="6" s="1"/>
  <c r="F239" i="6" a="1"/>
  <c r="F239" i="6" s="1"/>
  <c r="E239" i="6" a="1"/>
  <c r="E239" i="6" s="1"/>
  <c r="D239" i="6" a="1"/>
  <c r="D239" i="6" s="1"/>
  <c r="C239" i="6" a="1"/>
  <c r="C239" i="6" s="1"/>
  <c r="B239" i="6" a="1"/>
  <c r="B239" i="6" s="1"/>
  <c r="A239" i="6" a="1"/>
  <c r="A239" i="6" s="1"/>
  <c r="F238" i="6" a="1"/>
  <c r="F238" i="6" s="1"/>
  <c r="E238" i="6" a="1"/>
  <c r="E238" i="6" s="1"/>
  <c r="D238" i="6" a="1"/>
  <c r="D238" i="6" s="1"/>
  <c r="C238" i="6" a="1"/>
  <c r="C238" i="6" s="1"/>
  <c r="B238" i="6" a="1"/>
  <c r="B238" i="6" s="1"/>
  <c r="A238" i="6" a="1"/>
  <c r="A238" i="6" s="1"/>
  <c r="F237" i="6" a="1"/>
  <c r="F237" i="6" s="1"/>
  <c r="E237" i="6" a="1"/>
  <c r="E237" i="6" s="1"/>
  <c r="D237" i="6" a="1"/>
  <c r="D237" i="6" s="1"/>
  <c r="C237" i="6" a="1"/>
  <c r="C237" i="6" s="1"/>
  <c r="B237" i="6" a="1"/>
  <c r="B237" i="6" s="1"/>
  <c r="A237" i="6" a="1"/>
  <c r="A237" i="6" s="1"/>
  <c r="F236" i="6" a="1"/>
  <c r="F236" i="6" s="1"/>
  <c r="E236" i="6" a="1"/>
  <c r="E236" i="6" s="1"/>
  <c r="D236" i="6" a="1"/>
  <c r="D236" i="6" s="1"/>
  <c r="C236" i="6" a="1"/>
  <c r="C236" i="6" s="1"/>
  <c r="B236" i="6" a="1"/>
  <c r="B236" i="6" s="1"/>
  <c r="A236" i="6" a="1"/>
  <c r="A236" i="6" s="1"/>
  <c r="F235" i="6" a="1"/>
  <c r="F235" i="6" s="1"/>
  <c r="E235" i="6" a="1"/>
  <c r="E235" i="6" s="1"/>
  <c r="D235" i="6" a="1"/>
  <c r="D235" i="6" s="1"/>
  <c r="C235" i="6" a="1"/>
  <c r="C235" i="6" s="1"/>
  <c r="B235" i="6" a="1"/>
  <c r="B235" i="6" s="1"/>
  <c r="A235" i="6" a="1"/>
  <c r="A235" i="6" s="1"/>
  <c r="F234" i="6" a="1"/>
  <c r="F234" i="6" s="1"/>
  <c r="E234" i="6" a="1"/>
  <c r="E234" i="6" s="1"/>
  <c r="D234" i="6" a="1"/>
  <c r="D234" i="6" s="1"/>
  <c r="C234" i="6" a="1"/>
  <c r="C234" i="6" s="1"/>
  <c r="B234" i="6" a="1"/>
  <c r="B234" i="6" s="1"/>
  <c r="A234" i="6" a="1"/>
  <c r="A234" i="6" s="1"/>
  <c r="F233" i="6" a="1"/>
  <c r="F233" i="6" s="1"/>
  <c r="E233" i="6" a="1"/>
  <c r="E233" i="6" s="1"/>
  <c r="D233" i="6" a="1"/>
  <c r="D233" i="6" s="1"/>
  <c r="C233" i="6" a="1"/>
  <c r="C233" i="6" s="1"/>
  <c r="B233" i="6" a="1"/>
  <c r="B233" i="6" s="1"/>
  <c r="A233" i="6" a="1"/>
  <c r="A233" i="6" s="1"/>
  <c r="F232" i="6" a="1"/>
  <c r="F232" i="6" s="1"/>
  <c r="E232" i="6" a="1"/>
  <c r="E232" i="6" s="1"/>
  <c r="D232" i="6" a="1"/>
  <c r="D232" i="6" s="1"/>
  <c r="C232" i="6" a="1"/>
  <c r="C232" i="6" s="1"/>
  <c r="B232" i="6" a="1"/>
  <c r="B232" i="6" s="1"/>
  <c r="A232" i="6" a="1"/>
  <c r="A232" i="6" s="1"/>
  <c r="F231" i="6" a="1"/>
  <c r="F231" i="6" s="1"/>
  <c r="E231" i="6" a="1"/>
  <c r="E231" i="6" s="1"/>
  <c r="D231" i="6" a="1"/>
  <c r="D231" i="6" s="1"/>
  <c r="C231" i="6" a="1"/>
  <c r="C231" i="6" s="1"/>
  <c r="B231" i="6" a="1"/>
  <c r="B231" i="6" s="1"/>
  <c r="A231" i="6" a="1"/>
  <c r="A231" i="6" s="1"/>
  <c r="F230" i="6" a="1"/>
  <c r="F230" i="6" s="1"/>
  <c r="E230" i="6" a="1"/>
  <c r="E230" i="6" s="1"/>
  <c r="D230" i="6" a="1"/>
  <c r="D230" i="6" s="1"/>
  <c r="C230" i="6" a="1"/>
  <c r="C230" i="6" s="1"/>
  <c r="B230" i="6" a="1"/>
  <c r="B230" i="6" s="1"/>
  <c r="A230" i="6" a="1"/>
  <c r="A230" i="6" s="1"/>
  <c r="F229" i="6" a="1"/>
  <c r="F229" i="6" s="1"/>
  <c r="E229" i="6" a="1"/>
  <c r="E229" i="6" s="1"/>
  <c r="D229" i="6" a="1"/>
  <c r="D229" i="6" s="1"/>
  <c r="C229" i="6" a="1"/>
  <c r="C229" i="6" s="1"/>
  <c r="B229" i="6" a="1"/>
  <c r="B229" i="6" s="1"/>
  <c r="A229" i="6" a="1"/>
  <c r="A229" i="6" s="1"/>
  <c r="F228" i="6" a="1"/>
  <c r="F228" i="6" s="1"/>
  <c r="E228" i="6" a="1"/>
  <c r="E228" i="6" s="1"/>
  <c r="D228" i="6" a="1"/>
  <c r="D228" i="6" s="1"/>
  <c r="C228" i="6" a="1"/>
  <c r="C228" i="6" s="1"/>
  <c r="B228" i="6" a="1"/>
  <c r="B228" i="6" s="1"/>
  <c r="A228" i="6" a="1"/>
  <c r="A228" i="6" s="1"/>
  <c r="F227" i="6" a="1"/>
  <c r="F227" i="6" s="1"/>
  <c r="E227" i="6" a="1"/>
  <c r="E227" i="6" s="1"/>
  <c r="D227" i="6" a="1"/>
  <c r="D227" i="6" s="1"/>
  <c r="C227" i="6" a="1"/>
  <c r="C227" i="6" s="1"/>
  <c r="B227" i="6" a="1"/>
  <c r="B227" i="6" s="1"/>
  <c r="A227" i="6" a="1"/>
  <c r="A227" i="6" s="1"/>
  <c r="F226" i="6" a="1"/>
  <c r="F226" i="6" s="1"/>
  <c r="E226" i="6" a="1"/>
  <c r="E226" i="6" s="1"/>
  <c r="D226" i="6" a="1"/>
  <c r="D226" i="6" s="1"/>
  <c r="C226" i="6" a="1"/>
  <c r="C226" i="6" s="1"/>
  <c r="B226" i="6" a="1"/>
  <c r="B226" i="6" s="1"/>
  <c r="A226" i="6" a="1"/>
  <c r="A226" i="6" s="1"/>
  <c r="F225" i="6" a="1"/>
  <c r="F225" i="6" s="1"/>
  <c r="E225" i="6" a="1"/>
  <c r="E225" i="6" s="1"/>
  <c r="D225" i="6" a="1"/>
  <c r="D225" i="6" s="1"/>
  <c r="C225" i="6" a="1"/>
  <c r="C225" i="6" s="1"/>
  <c r="B225" i="6" a="1"/>
  <c r="B225" i="6" s="1"/>
  <c r="A225" i="6" a="1"/>
  <c r="A225" i="6" s="1"/>
  <c r="F224" i="6" a="1"/>
  <c r="F224" i="6" s="1"/>
  <c r="E224" i="6" a="1"/>
  <c r="E224" i="6" s="1"/>
  <c r="D224" i="6" a="1"/>
  <c r="D224" i="6" s="1"/>
  <c r="C224" i="6" a="1"/>
  <c r="C224" i="6" s="1"/>
  <c r="B224" i="6" a="1"/>
  <c r="B224" i="6" s="1"/>
  <c r="A224" i="6" a="1"/>
  <c r="A224" i="6" s="1"/>
  <c r="F223" i="6" a="1"/>
  <c r="F223" i="6" s="1"/>
  <c r="E223" i="6" a="1"/>
  <c r="E223" i="6" s="1"/>
  <c r="D223" i="6" a="1"/>
  <c r="D223" i="6" s="1"/>
  <c r="C223" i="6" a="1"/>
  <c r="C223" i="6" s="1"/>
  <c r="B223" i="6" a="1"/>
  <c r="B223" i="6" s="1"/>
  <c r="A223" i="6" a="1"/>
  <c r="A223" i="6" s="1"/>
  <c r="F222" i="6" a="1"/>
  <c r="F222" i="6" s="1"/>
  <c r="E222" i="6" a="1"/>
  <c r="E222" i="6" s="1"/>
  <c r="D222" i="6" a="1"/>
  <c r="D222" i="6" s="1"/>
  <c r="C222" i="6" a="1"/>
  <c r="C222" i="6" s="1"/>
  <c r="B222" i="6" a="1"/>
  <c r="B222" i="6" s="1"/>
  <c r="A222" i="6" a="1"/>
  <c r="A222" i="6" s="1"/>
  <c r="F221" i="6" a="1"/>
  <c r="F221" i="6" s="1"/>
  <c r="E221" i="6" a="1"/>
  <c r="E221" i="6" s="1"/>
  <c r="D221" i="6" a="1"/>
  <c r="D221" i="6" s="1"/>
  <c r="C221" i="6" a="1"/>
  <c r="C221" i="6" s="1"/>
  <c r="B221" i="6" a="1"/>
  <c r="B221" i="6" s="1"/>
  <c r="A221" i="6" a="1"/>
  <c r="A221" i="6" s="1"/>
  <c r="F220" i="6" a="1"/>
  <c r="F220" i="6" s="1"/>
  <c r="E220" i="6" a="1"/>
  <c r="E220" i="6" s="1"/>
  <c r="D220" i="6" a="1"/>
  <c r="D220" i="6" s="1"/>
  <c r="C220" i="6" a="1"/>
  <c r="C220" i="6" s="1"/>
  <c r="B220" i="6" a="1"/>
  <c r="B220" i="6" s="1"/>
  <c r="A220" i="6" a="1"/>
  <c r="A220" i="6" s="1"/>
  <c r="F219" i="6" a="1"/>
  <c r="F219" i="6" s="1"/>
  <c r="E219" i="6" a="1"/>
  <c r="E219" i="6" s="1"/>
  <c r="D219" i="6" a="1"/>
  <c r="D219" i="6" s="1"/>
  <c r="C219" i="6" a="1"/>
  <c r="C219" i="6" s="1"/>
  <c r="B219" i="6" a="1"/>
  <c r="B219" i="6" s="1"/>
  <c r="A219" i="6" a="1"/>
  <c r="A219" i="6" s="1"/>
  <c r="F218" i="6" a="1"/>
  <c r="F218" i="6" s="1"/>
  <c r="E218" i="6" a="1"/>
  <c r="E218" i="6" s="1"/>
  <c r="D218" i="6" a="1"/>
  <c r="D218" i="6" s="1"/>
  <c r="C218" i="6" a="1"/>
  <c r="C218" i="6" s="1"/>
  <c r="B218" i="6" a="1"/>
  <c r="B218" i="6" s="1"/>
  <c r="A218" i="6" a="1"/>
  <c r="A218" i="6" s="1"/>
  <c r="F217" i="6" a="1"/>
  <c r="F217" i="6" s="1"/>
  <c r="E217" i="6" a="1"/>
  <c r="E217" i="6" s="1"/>
  <c r="D217" i="6" a="1"/>
  <c r="D217" i="6" s="1"/>
  <c r="C217" i="6" a="1"/>
  <c r="C217" i="6" s="1"/>
  <c r="B217" i="6" a="1"/>
  <c r="B217" i="6" s="1"/>
  <c r="A217" i="6" a="1"/>
  <c r="A217" i="6" s="1"/>
  <c r="F216" i="6" a="1"/>
  <c r="F216" i="6" s="1"/>
  <c r="E216" i="6" a="1"/>
  <c r="E216" i="6" s="1"/>
  <c r="D216" i="6" a="1"/>
  <c r="D216" i="6" s="1"/>
  <c r="C216" i="6" a="1"/>
  <c r="C216" i="6" s="1"/>
  <c r="B216" i="6" a="1"/>
  <c r="B216" i="6" s="1"/>
  <c r="A216" i="6" a="1"/>
  <c r="A216" i="6" s="1"/>
  <c r="F215" i="6" a="1"/>
  <c r="F215" i="6" s="1"/>
  <c r="E215" i="6" a="1"/>
  <c r="E215" i="6" s="1"/>
  <c r="D215" i="6" a="1"/>
  <c r="D215" i="6" s="1"/>
  <c r="C215" i="6" a="1"/>
  <c r="C215" i="6" s="1"/>
  <c r="B215" i="6" a="1"/>
  <c r="B215" i="6" s="1"/>
  <c r="A215" i="6" a="1"/>
  <c r="A215" i="6" s="1"/>
  <c r="F214" i="6" a="1"/>
  <c r="F214" i="6" s="1"/>
  <c r="E214" i="6" a="1"/>
  <c r="E214" i="6" s="1"/>
  <c r="D214" i="6" a="1"/>
  <c r="D214" i="6" s="1"/>
  <c r="C214" i="6" a="1"/>
  <c r="C214" i="6" s="1"/>
  <c r="B214" i="6" a="1"/>
  <c r="B214" i="6" s="1"/>
  <c r="A214" i="6" a="1"/>
  <c r="A214" i="6" s="1"/>
  <c r="F213" i="6" a="1"/>
  <c r="F213" i="6" s="1"/>
  <c r="E213" i="6" a="1"/>
  <c r="E213" i="6" s="1"/>
  <c r="D213" i="6" a="1"/>
  <c r="D213" i="6" s="1"/>
  <c r="C213" i="6" a="1"/>
  <c r="C213" i="6" s="1"/>
  <c r="B213" i="6" a="1"/>
  <c r="B213" i="6" s="1"/>
  <c r="A213" i="6" a="1"/>
  <c r="A213" i="6" s="1"/>
  <c r="F212" i="6" a="1"/>
  <c r="F212" i="6" s="1"/>
  <c r="E212" i="6" a="1"/>
  <c r="E212" i="6" s="1"/>
  <c r="D212" i="6" a="1"/>
  <c r="D212" i="6" s="1"/>
  <c r="C212" i="6" a="1"/>
  <c r="C212" i="6" s="1"/>
  <c r="B212" i="6" a="1"/>
  <c r="B212" i="6" s="1"/>
  <c r="A212" i="6" a="1"/>
  <c r="A212" i="6" s="1"/>
  <c r="F211" i="6" a="1"/>
  <c r="F211" i="6" s="1"/>
  <c r="E211" i="6" a="1"/>
  <c r="E211" i="6" s="1"/>
  <c r="D211" i="6" a="1"/>
  <c r="D211" i="6" s="1"/>
  <c r="C211" i="6" a="1"/>
  <c r="C211" i="6" s="1"/>
  <c r="B211" i="6" a="1"/>
  <c r="B211" i="6" s="1"/>
  <c r="A211" i="6" a="1"/>
  <c r="A211" i="6" s="1"/>
  <c r="F210" i="6" a="1"/>
  <c r="F210" i="6" s="1"/>
  <c r="E210" i="6" a="1"/>
  <c r="E210" i="6" s="1"/>
  <c r="D210" i="6" a="1"/>
  <c r="D210" i="6" s="1"/>
  <c r="C210" i="6" a="1"/>
  <c r="C210" i="6" s="1"/>
  <c r="B210" i="6" a="1"/>
  <c r="B210" i="6" s="1"/>
  <c r="A210" i="6" a="1"/>
  <c r="A210" i="6" s="1"/>
  <c r="F209" i="6" a="1"/>
  <c r="F209" i="6" s="1"/>
  <c r="E209" i="6" a="1"/>
  <c r="E209" i="6" s="1"/>
  <c r="D209" i="6" a="1"/>
  <c r="D209" i="6" s="1"/>
  <c r="C209" i="6" a="1"/>
  <c r="C209" i="6" s="1"/>
  <c r="B209" i="6" a="1"/>
  <c r="B209" i="6" s="1"/>
  <c r="A209" i="6" a="1"/>
  <c r="A209" i="6" s="1"/>
  <c r="F208" i="6" a="1"/>
  <c r="F208" i="6" s="1"/>
  <c r="E208" i="6" a="1"/>
  <c r="E208" i="6" s="1"/>
  <c r="D208" i="6" a="1"/>
  <c r="D208" i="6" s="1"/>
  <c r="C208" i="6" a="1"/>
  <c r="C208" i="6" s="1"/>
  <c r="B208" i="6" a="1"/>
  <c r="B208" i="6" s="1"/>
  <c r="A208" i="6" a="1"/>
  <c r="A208" i="6" s="1"/>
  <c r="F207" i="6" a="1"/>
  <c r="F207" i="6" s="1"/>
  <c r="E207" i="6" a="1"/>
  <c r="E207" i="6" s="1"/>
  <c r="D207" i="6" a="1"/>
  <c r="D207" i="6" s="1"/>
  <c r="C207" i="6" a="1"/>
  <c r="C207" i="6" s="1"/>
  <c r="B207" i="6" a="1"/>
  <c r="B207" i="6" s="1"/>
  <c r="A207" i="6" a="1"/>
  <c r="A207" i="6" s="1"/>
  <c r="F206" i="6" a="1"/>
  <c r="F206" i="6" s="1"/>
  <c r="E206" i="6" a="1"/>
  <c r="E206" i="6" s="1"/>
  <c r="D206" i="6" a="1"/>
  <c r="D206" i="6" s="1"/>
  <c r="C206" i="6" a="1"/>
  <c r="C206" i="6" s="1"/>
  <c r="B206" i="6" a="1"/>
  <c r="B206" i="6" s="1"/>
  <c r="A206" i="6" a="1"/>
  <c r="A206" i="6" s="1"/>
  <c r="F205" i="6" a="1"/>
  <c r="F205" i="6" s="1"/>
  <c r="E205" i="6" a="1"/>
  <c r="E205" i="6" s="1"/>
  <c r="D205" i="6" a="1"/>
  <c r="D205" i="6" s="1"/>
  <c r="C205" i="6" a="1"/>
  <c r="C205" i="6" s="1"/>
  <c r="B205" i="6" a="1"/>
  <c r="B205" i="6" s="1"/>
  <c r="A205" i="6" a="1"/>
  <c r="A205" i="6" s="1"/>
  <c r="F204" i="6" a="1"/>
  <c r="F204" i="6" s="1"/>
  <c r="E204" i="6" a="1"/>
  <c r="E204" i="6" s="1"/>
  <c r="D204" i="6" a="1"/>
  <c r="D204" i="6" s="1"/>
  <c r="C204" i="6" a="1"/>
  <c r="C204" i="6" s="1"/>
  <c r="B204" i="6" a="1"/>
  <c r="B204" i="6" s="1"/>
  <c r="A204" i="6" a="1"/>
  <c r="A204" i="6" s="1"/>
  <c r="F203" i="6" a="1"/>
  <c r="F203" i="6" s="1"/>
  <c r="E203" i="6" a="1"/>
  <c r="E203" i="6" s="1"/>
  <c r="D203" i="6" a="1"/>
  <c r="D203" i="6" s="1"/>
  <c r="C203" i="6" a="1"/>
  <c r="C203" i="6" s="1"/>
  <c r="B203" i="6" a="1"/>
  <c r="B203" i="6" s="1"/>
  <c r="A203" i="6" a="1"/>
  <c r="A203" i="6" s="1"/>
  <c r="F202" i="6" a="1"/>
  <c r="F202" i="6" s="1"/>
  <c r="E202" i="6" a="1"/>
  <c r="E202" i="6" s="1"/>
  <c r="D202" i="6" a="1"/>
  <c r="D202" i="6" s="1"/>
  <c r="C202" i="6" a="1"/>
  <c r="C202" i="6" s="1"/>
  <c r="B202" i="6" a="1"/>
  <c r="B202" i="6" s="1"/>
  <c r="A202" i="6" a="1"/>
  <c r="A202" i="6" s="1"/>
  <c r="F201" i="6" a="1"/>
  <c r="F201" i="6" s="1"/>
  <c r="E201" i="6" a="1"/>
  <c r="E201" i="6" s="1"/>
  <c r="D201" i="6" a="1"/>
  <c r="D201" i="6" s="1"/>
  <c r="C201" i="6" a="1"/>
  <c r="C201" i="6" s="1"/>
  <c r="B201" i="6" a="1"/>
  <c r="B201" i="6" s="1"/>
  <c r="A201" i="6" a="1"/>
  <c r="A201" i="6" s="1"/>
  <c r="F200" i="6" a="1"/>
  <c r="F200" i="6" s="1"/>
  <c r="E200" i="6" a="1"/>
  <c r="E200" i="6" s="1"/>
  <c r="D200" i="6" a="1"/>
  <c r="D200" i="6" s="1"/>
  <c r="C200" i="6" a="1"/>
  <c r="C200" i="6" s="1"/>
  <c r="B200" i="6" a="1"/>
  <c r="B200" i="6" s="1"/>
  <c r="A200" i="6" a="1"/>
  <c r="A200" i="6" s="1"/>
  <c r="F199" i="6" a="1"/>
  <c r="F199" i="6" s="1"/>
  <c r="E199" i="6" a="1"/>
  <c r="E199" i="6" s="1"/>
  <c r="D199" i="6" a="1"/>
  <c r="D199" i="6" s="1"/>
  <c r="C199" i="6" a="1"/>
  <c r="C199" i="6" s="1"/>
  <c r="B199" i="6" a="1"/>
  <c r="B199" i="6" s="1"/>
  <c r="A199" i="6" a="1"/>
  <c r="A199" i="6" s="1"/>
  <c r="F198" i="6" a="1"/>
  <c r="F198" i="6" s="1"/>
  <c r="E198" i="6" a="1"/>
  <c r="E198" i="6" s="1"/>
  <c r="D198" i="6" a="1"/>
  <c r="D198" i="6" s="1"/>
  <c r="C198" i="6" a="1"/>
  <c r="C198" i="6" s="1"/>
  <c r="B198" i="6" a="1"/>
  <c r="B198" i="6" s="1"/>
  <c r="A198" i="6" a="1"/>
  <c r="A198" i="6" s="1"/>
  <c r="F197" i="6" a="1"/>
  <c r="F197" i="6" s="1"/>
  <c r="E197" i="6" a="1"/>
  <c r="E197" i="6" s="1"/>
  <c r="D197" i="6" a="1"/>
  <c r="D197" i="6" s="1"/>
  <c r="C197" i="6" a="1"/>
  <c r="C197" i="6" s="1"/>
  <c r="B197" i="6" a="1"/>
  <c r="B197" i="6" s="1"/>
  <c r="A197" i="6" a="1"/>
  <c r="A197" i="6" s="1"/>
  <c r="F196" i="6" a="1"/>
  <c r="F196" i="6" s="1"/>
  <c r="E196" i="6" a="1"/>
  <c r="E196" i="6" s="1"/>
  <c r="D196" i="6" a="1"/>
  <c r="D196" i="6" s="1"/>
  <c r="C196" i="6" a="1"/>
  <c r="C196" i="6" s="1"/>
  <c r="B196" i="6" a="1"/>
  <c r="B196" i="6" s="1"/>
  <c r="A196" i="6" a="1"/>
  <c r="A196" i="6" s="1"/>
  <c r="F195" i="6" a="1"/>
  <c r="F195" i="6" s="1"/>
  <c r="E195" i="6" a="1"/>
  <c r="E195" i="6" s="1"/>
  <c r="D195" i="6" a="1"/>
  <c r="D195" i="6" s="1"/>
  <c r="C195" i="6" a="1"/>
  <c r="C195" i="6" s="1"/>
  <c r="B195" i="6" a="1"/>
  <c r="B195" i="6" s="1"/>
  <c r="A195" i="6" a="1"/>
  <c r="A195" i="6" s="1"/>
  <c r="F194" i="6" a="1"/>
  <c r="F194" i="6" s="1"/>
  <c r="E194" i="6" a="1"/>
  <c r="E194" i="6" s="1"/>
  <c r="D194" i="6" a="1"/>
  <c r="D194" i="6" s="1"/>
  <c r="C194" i="6" a="1"/>
  <c r="C194" i="6" s="1"/>
  <c r="B194" i="6" a="1"/>
  <c r="B194" i="6" s="1"/>
  <c r="A194" i="6" a="1"/>
  <c r="A194" i="6" s="1"/>
  <c r="F193" i="6" a="1"/>
  <c r="F193" i="6" s="1"/>
  <c r="E193" i="6" a="1"/>
  <c r="E193" i="6" s="1"/>
  <c r="D193" i="6" a="1"/>
  <c r="D193" i="6" s="1"/>
  <c r="C193" i="6" a="1"/>
  <c r="C193" i="6" s="1"/>
  <c r="B193" i="6" a="1"/>
  <c r="B193" i="6" s="1"/>
  <c r="A193" i="6" a="1"/>
  <c r="A193" i="6" s="1"/>
  <c r="F192" i="6" a="1"/>
  <c r="F192" i="6" s="1"/>
  <c r="E192" i="6" a="1"/>
  <c r="E192" i="6" s="1"/>
  <c r="D192" i="6" a="1"/>
  <c r="D192" i="6" s="1"/>
  <c r="C192" i="6" a="1"/>
  <c r="C192" i="6" s="1"/>
  <c r="B192" i="6" a="1"/>
  <c r="B192" i="6" s="1"/>
  <c r="A192" i="6" a="1"/>
  <c r="A192" i="6" s="1"/>
  <c r="F191" i="6" a="1"/>
  <c r="F191" i="6" s="1"/>
  <c r="E191" i="6" a="1"/>
  <c r="E191" i="6" s="1"/>
  <c r="D191" i="6" a="1"/>
  <c r="D191" i="6" s="1"/>
  <c r="C191" i="6" a="1"/>
  <c r="C191" i="6" s="1"/>
  <c r="B191" i="6" a="1"/>
  <c r="B191" i="6" s="1"/>
  <c r="A191" i="6" a="1"/>
  <c r="A191" i="6" s="1"/>
  <c r="F190" i="6" a="1"/>
  <c r="F190" i="6" s="1"/>
  <c r="E190" i="6" a="1"/>
  <c r="E190" i="6" s="1"/>
  <c r="D190" i="6" a="1"/>
  <c r="D190" i="6" s="1"/>
  <c r="C190" i="6" a="1"/>
  <c r="C190" i="6" s="1"/>
  <c r="B190" i="6" a="1"/>
  <c r="B190" i="6" s="1"/>
  <c r="A190" i="6" a="1"/>
  <c r="A190" i="6" s="1"/>
  <c r="F189" i="6" a="1"/>
  <c r="F189" i="6" s="1"/>
  <c r="E189" i="6" a="1"/>
  <c r="E189" i="6" s="1"/>
  <c r="D189" i="6" a="1"/>
  <c r="D189" i="6" s="1"/>
  <c r="C189" i="6" a="1"/>
  <c r="C189" i="6" s="1"/>
  <c r="B189" i="6" a="1"/>
  <c r="B189" i="6" s="1"/>
  <c r="A189" i="6" a="1"/>
  <c r="A189" i="6" s="1"/>
  <c r="F188" i="6" a="1"/>
  <c r="F188" i="6" s="1"/>
  <c r="E188" i="6" a="1"/>
  <c r="E188" i="6" s="1"/>
  <c r="D188" i="6" a="1"/>
  <c r="D188" i="6" s="1"/>
  <c r="C188" i="6" a="1"/>
  <c r="C188" i="6" s="1"/>
  <c r="B188" i="6" a="1"/>
  <c r="B188" i="6" s="1"/>
  <c r="A188" i="6" a="1"/>
  <c r="A188" i="6" s="1"/>
  <c r="F187" i="6" a="1"/>
  <c r="F187" i="6" s="1"/>
  <c r="E187" i="6" a="1"/>
  <c r="E187" i="6" s="1"/>
  <c r="D187" i="6" a="1"/>
  <c r="D187" i="6" s="1"/>
  <c r="C187" i="6" a="1"/>
  <c r="C187" i="6" s="1"/>
  <c r="B187" i="6" a="1"/>
  <c r="B187" i="6" s="1"/>
  <c r="A187" i="6" a="1"/>
  <c r="A187" i="6" s="1"/>
  <c r="F186" i="6" a="1"/>
  <c r="F186" i="6" s="1"/>
  <c r="E186" i="6" a="1"/>
  <c r="E186" i="6" s="1"/>
  <c r="D186" i="6" a="1"/>
  <c r="D186" i="6" s="1"/>
  <c r="C186" i="6" a="1"/>
  <c r="C186" i="6" s="1"/>
  <c r="B186" i="6" a="1"/>
  <c r="B186" i="6" s="1"/>
  <c r="A186" i="6" a="1"/>
  <c r="A186" i="6" s="1"/>
  <c r="F185" i="6" a="1"/>
  <c r="F185" i="6" s="1"/>
  <c r="E185" i="6" a="1"/>
  <c r="E185" i="6" s="1"/>
  <c r="D185" i="6" a="1"/>
  <c r="D185" i="6" s="1"/>
  <c r="C185" i="6" a="1"/>
  <c r="C185" i="6" s="1"/>
  <c r="B185" i="6" a="1"/>
  <c r="B185" i="6" s="1"/>
  <c r="A185" i="6" a="1"/>
  <c r="A185" i="6" s="1"/>
  <c r="F184" i="6" a="1"/>
  <c r="F184" i="6" s="1"/>
  <c r="E184" i="6" a="1"/>
  <c r="E184" i="6" s="1"/>
  <c r="D184" i="6" a="1"/>
  <c r="D184" i="6" s="1"/>
  <c r="C184" i="6" a="1"/>
  <c r="C184" i="6" s="1"/>
  <c r="B184" i="6" a="1"/>
  <c r="B184" i="6" s="1"/>
  <c r="A184" i="6" a="1"/>
  <c r="A184" i="6" s="1"/>
  <c r="F183" i="6" a="1"/>
  <c r="F183" i="6" s="1"/>
  <c r="E183" i="6" a="1"/>
  <c r="E183" i="6" s="1"/>
  <c r="D183" i="6" a="1"/>
  <c r="D183" i="6" s="1"/>
  <c r="C183" i="6" a="1"/>
  <c r="C183" i="6" s="1"/>
  <c r="B183" i="6" a="1"/>
  <c r="B183" i="6" s="1"/>
  <c r="A183" i="6" a="1"/>
  <c r="A183" i="6" s="1"/>
  <c r="F182" i="6" a="1"/>
  <c r="F182" i="6" s="1"/>
  <c r="E182" i="6" a="1"/>
  <c r="E182" i="6" s="1"/>
  <c r="D182" i="6" a="1"/>
  <c r="D182" i="6" s="1"/>
  <c r="C182" i="6" a="1"/>
  <c r="C182" i="6" s="1"/>
  <c r="B182" i="6" a="1"/>
  <c r="B182" i="6" s="1"/>
  <c r="A182" i="6" a="1"/>
  <c r="A182" i="6" s="1"/>
  <c r="F181" i="6" a="1"/>
  <c r="F181" i="6" s="1"/>
  <c r="E181" i="6" a="1"/>
  <c r="E181" i="6" s="1"/>
  <c r="D181" i="6" a="1"/>
  <c r="D181" i="6" s="1"/>
  <c r="C181" i="6" a="1"/>
  <c r="C181" i="6" s="1"/>
  <c r="B181" i="6" a="1"/>
  <c r="B181" i="6" s="1"/>
  <c r="A181" i="6" a="1"/>
  <c r="A181" i="6" s="1"/>
  <c r="F180" i="6" a="1"/>
  <c r="F180" i="6" s="1"/>
  <c r="E180" i="6" a="1"/>
  <c r="E180" i="6" s="1"/>
  <c r="D180" i="6" a="1"/>
  <c r="D180" i="6" s="1"/>
  <c r="C180" i="6" a="1"/>
  <c r="C180" i="6" s="1"/>
  <c r="B180" i="6" a="1"/>
  <c r="B180" i="6" s="1"/>
  <c r="A180" i="6" a="1"/>
  <c r="A180" i="6" s="1"/>
  <c r="F179" i="6" a="1"/>
  <c r="F179" i="6" s="1"/>
  <c r="E179" i="6" a="1"/>
  <c r="E179" i="6" s="1"/>
  <c r="D179" i="6" a="1"/>
  <c r="D179" i="6" s="1"/>
  <c r="C179" i="6" a="1"/>
  <c r="C179" i="6" s="1"/>
  <c r="B179" i="6" a="1"/>
  <c r="B179" i="6" s="1"/>
  <c r="A179" i="6" a="1"/>
  <c r="A179" i="6" s="1"/>
  <c r="F178" i="6" a="1"/>
  <c r="F178" i="6" s="1"/>
  <c r="E178" i="6" a="1"/>
  <c r="E178" i="6" s="1"/>
  <c r="D178" i="6" a="1"/>
  <c r="D178" i="6" s="1"/>
  <c r="C178" i="6" a="1"/>
  <c r="C178" i="6" s="1"/>
  <c r="B178" i="6" a="1"/>
  <c r="B178" i="6" s="1"/>
  <c r="A178" i="6" a="1"/>
  <c r="A178" i="6" s="1"/>
  <c r="F177" i="6" a="1"/>
  <c r="F177" i="6" s="1"/>
  <c r="E177" i="6" a="1"/>
  <c r="E177" i="6" s="1"/>
  <c r="D177" i="6" a="1"/>
  <c r="D177" i="6" s="1"/>
  <c r="C177" i="6" a="1"/>
  <c r="C177" i="6" s="1"/>
  <c r="B177" i="6" a="1"/>
  <c r="B177" i="6" s="1"/>
  <c r="A177" i="6" a="1"/>
  <c r="A177" i="6" s="1"/>
  <c r="F176" i="6" a="1"/>
  <c r="F176" i="6" s="1"/>
  <c r="E176" i="6" a="1"/>
  <c r="E176" i="6" s="1"/>
  <c r="D176" i="6" a="1"/>
  <c r="D176" i="6" s="1"/>
  <c r="C176" i="6" a="1"/>
  <c r="C176" i="6" s="1"/>
  <c r="B176" i="6" a="1"/>
  <c r="B176" i="6" s="1"/>
  <c r="A176" i="6" a="1"/>
  <c r="A176" i="6" s="1"/>
  <c r="F175" i="6" a="1"/>
  <c r="F175" i="6" s="1"/>
  <c r="E175" i="6" a="1"/>
  <c r="E175" i="6" s="1"/>
  <c r="D175" i="6" a="1"/>
  <c r="D175" i="6" s="1"/>
  <c r="C175" i="6" a="1"/>
  <c r="C175" i="6" s="1"/>
  <c r="B175" i="6" a="1"/>
  <c r="B175" i="6" s="1"/>
  <c r="A175" i="6" a="1"/>
  <c r="A175" i="6" s="1"/>
  <c r="F174" i="6" a="1"/>
  <c r="F174" i="6" s="1"/>
  <c r="E174" i="6" a="1"/>
  <c r="E174" i="6" s="1"/>
  <c r="D174" i="6" a="1"/>
  <c r="D174" i="6" s="1"/>
  <c r="C174" i="6" a="1"/>
  <c r="C174" i="6" s="1"/>
  <c r="B174" i="6" a="1"/>
  <c r="B174" i="6" s="1"/>
  <c r="A174" i="6" a="1"/>
  <c r="A174" i="6" s="1"/>
  <c r="F173" i="6" a="1"/>
  <c r="F173" i="6" s="1"/>
  <c r="E173" i="6" a="1"/>
  <c r="E173" i="6" s="1"/>
  <c r="D173" i="6" a="1"/>
  <c r="D173" i="6" s="1"/>
  <c r="C173" i="6" a="1"/>
  <c r="C173" i="6" s="1"/>
  <c r="B173" i="6" a="1"/>
  <c r="B173" i="6" s="1"/>
  <c r="A173" i="6" a="1"/>
  <c r="A173" i="6" s="1"/>
  <c r="F172" i="6" a="1"/>
  <c r="F172" i="6" s="1"/>
  <c r="E172" i="6" a="1"/>
  <c r="E172" i="6" s="1"/>
  <c r="D172" i="6" a="1"/>
  <c r="D172" i="6" s="1"/>
  <c r="C172" i="6" a="1"/>
  <c r="C172" i="6" s="1"/>
  <c r="B172" i="6" a="1"/>
  <c r="B172" i="6" s="1"/>
  <c r="A172" i="6" a="1"/>
  <c r="A172" i="6" s="1"/>
  <c r="F171" i="6" a="1"/>
  <c r="F171" i="6" s="1"/>
  <c r="E171" i="6" a="1"/>
  <c r="E171" i="6" s="1"/>
  <c r="D171" i="6" a="1"/>
  <c r="D171" i="6" s="1"/>
  <c r="C171" i="6" a="1"/>
  <c r="C171" i="6" s="1"/>
  <c r="B171" i="6" a="1"/>
  <c r="B171" i="6" s="1"/>
  <c r="A171" i="6" a="1"/>
  <c r="A171" i="6" s="1"/>
  <c r="F170" i="6" a="1"/>
  <c r="F170" i="6" s="1"/>
  <c r="E170" i="6" a="1"/>
  <c r="E170" i="6" s="1"/>
  <c r="D170" i="6" a="1"/>
  <c r="D170" i="6" s="1"/>
  <c r="C170" i="6" a="1"/>
  <c r="C170" i="6" s="1"/>
  <c r="B170" i="6" a="1"/>
  <c r="B170" i="6" s="1"/>
  <c r="A170" i="6" a="1"/>
  <c r="A170" i="6" s="1"/>
  <c r="F169" i="6" a="1"/>
  <c r="F169" i="6" s="1"/>
  <c r="E169" i="6" a="1"/>
  <c r="E169" i="6" s="1"/>
  <c r="D169" i="6" a="1"/>
  <c r="D169" i="6" s="1"/>
  <c r="C169" i="6" a="1"/>
  <c r="C169" i="6" s="1"/>
  <c r="B169" i="6" a="1"/>
  <c r="B169" i="6" s="1"/>
  <c r="A169" i="6" a="1"/>
  <c r="A169" i="6" s="1"/>
  <c r="F168" i="6" a="1"/>
  <c r="F168" i="6" s="1"/>
  <c r="E168" i="6" a="1"/>
  <c r="E168" i="6" s="1"/>
  <c r="D168" i="6" a="1"/>
  <c r="D168" i="6" s="1"/>
  <c r="C168" i="6" a="1"/>
  <c r="C168" i="6" s="1"/>
  <c r="B168" i="6" a="1"/>
  <c r="B168" i="6" s="1"/>
  <c r="A168" i="6" a="1"/>
  <c r="A168" i="6" s="1"/>
  <c r="F167" i="6" a="1"/>
  <c r="F167" i="6" s="1"/>
  <c r="E167" i="6" a="1"/>
  <c r="E167" i="6" s="1"/>
  <c r="D167" i="6" a="1"/>
  <c r="D167" i="6" s="1"/>
  <c r="C167" i="6" a="1"/>
  <c r="C167" i="6" s="1"/>
  <c r="B167" i="6" a="1"/>
  <c r="B167" i="6" s="1"/>
  <c r="A167" i="6" a="1"/>
  <c r="A167" i="6" s="1"/>
  <c r="F166" i="6" a="1"/>
  <c r="F166" i="6" s="1"/>
  <c r="E166" i="6" a="1"/>
  <c r="E166" i="6" s="1"/>
  <c r="D166" i="6" a="1"/>
  <c r="D166" i="6" s="1"/>
  <c r="C166" i="6" a="1"/>
  <c r="C166" i="6" s="1"/>
  <c r="B166" i="6" a="1"/>
  <c r="B166" i="6" s="1"/>
  <c r="A166" i="6" a="1"/>
  <c r="A166" i="6" s="1"/>
  <c r="F165" i="6" a="1"/>
  <c r="F165" i="6" s="1"/>
  <c r="E165" i="6" a="1"/>
  <c r="E165" i="6" s="1"/>
  <c r="D165" i="6" a="1"/>
  <c r="D165" i="6" s="1"/>
  <c r="C165" i="6" a="1"/>
  <c r="C165" i="6" s="1"/>
  <c r="B165" i="6" a="1"/>
  <c r="B165" i="6" s="1"/>
  <c r="A165" i="6" a="1"/>
  <c r="A165" i="6" s="1"/>
  <c r="F164" i="6" a="1"/>
  <c r="F164" i="6" s="1"/>
  <c r="E164" i="6" a="1"/>
  <c r="E164" i="6" s="1"/>
  <c r="D164" i="6" a="1"/>
  <c r="D164" i="6" s="1"/>
  <c r="C164" i="6" a="1"/>
  <c r="C164" i="6" s="1"/>
  <c r="B164" i="6" a="1"/>
  <c r="B164" i="6" s="1"/>
  <c r="A164" i="6" a="1"/>
  <c r="A164" i="6" s="1"/>
  <c r="F163" i="6" a="1"/>
  <c r="F163" i="6" s="1"/>
  <c r="E163" i="6" a="1"/>
  <c r="E163" i="6" s="1"/>
  <c r="D163" i="6" a="1"/>
  <c r="D163" i="6" s="1"/>
  <c r="C163" i="6" a="1"/>
  <c r="C163" i="6" s="1"/>
  <c r="B163" i="6" a="1"/>
  <c r="B163" i="6" s="1"/>
  <c r="A163" i="6" a="1"/>
  <c r="A163" i="6" s="1"/>
  <c r="F162" i="6" a="1"/>
  <c r="F162" i="6" s="1"/>
  <c r="E162" i="6" a="1"/>
  <c r="E162" i="6" s="1"/>
  <c r="D162" i="6" a="1"/>
  <c r="D162" i="6" s="1"/>
  <c r="C162" i="6" a="1"/>
  <c r="C162" i="6" s="1"/>
  <c r="B162" i="6" a="1"/>
  <c r="B162" i="6" s="1"/>
  <c r="A162" i="6" a="1"/>
  <c r="A162" i="6" s="1"/>
  <c r="F161" i="6" a="1"/>
  <c r="F161" i="6" s="1"/>
  <c r="E161" i="6" a="1"/>
  <c r="E161" i="6" s="1"/>
  <c r="D161" i="6" a="1"/>
  <c r="D161" i="6" s="1"/>
  <c r="C161" i="6" a="1"/>
  <c r="C161" i="6" s="1"/>
  <c r="B161" i="6" a="1"/>
  <c r="B161" i="6" s="1"/>
  <c r="A161" i="6" a="1"/>
  <c r="A161" i="6" s="1"/>
  <c r="F160" i="6" a="1"/>
  <c r="F160" i="6" s="1"/>
  <c r="E160" i="6" a="1"/>
  <c r="E160" i="6" s="1"/>
  <c r="D160" i="6" a="1"/>
  <c r="D160" i="6" s="1"/>
  <c r="C160" i="6" a="1"/>
  <c r="C160" i="6" s="1"/>
  <c r="B160" i="6" a="1"/>
  <c r="B160" i="6" s="1"/>
  <c r="A160" i="6" a="1"/>
  <c r="A160" i="6" s="1"/>
  <c r="F159" i="6" a="1"/>
  <c r="F159" i="6" s="1"/>
  <c r="E159" i="6" a="1"/>
  <c r="E159" i="6" s="1"/>
  <c r="D159" i="6" a="1"/>
  <c r="D159" i="6" s="1"/>
  <c r="C159" i="6" a="1"/>
  <c r="C159" i="6" s="1"/>
  <c r="B159" i="6" a="1"/>
  <c r="B159" i="6" s="1"/>
  <c r="A159" i="6" a="1"/>
  <c r="A159" i="6" s="1"/>
  <c r="F158" i="6" a="1"/>
  <c r="F158" i="6" s="1"/>
  <c r="E158" i="6" a="1"/>
  <c r="E158" i="6" s="1"/>
  <c r="D158" i="6" a="1"/>
  <c r="D158" i="6" s="1"/>
  <c r="C158" i="6" a="1"/>
  <c r="C158" i="6" s="1"/>
  <c r="B158" i="6" a="1"/>
  <c r="B158" i="6" s="1"/>
  <c r="A158" i="6" a="1"/>
  <c r="A158" i="6" s="1"/>
  <c r="F157" i="6" a="1"/>
  <c r="F157" i="6" s="1"/>
  <c r="E157" i="6" a="1"/>
  <c r="E157" i="6" s="1"/>
  <c r="D157" i="6" a="1"/>
  <c r="D157" i="6" s="1"/>
  <c r="C157" i="6" a="1"/>
  <c r="C157" i="6" s="1"/>
  <c r="B157" i="6" a="1"/>
  <c r="B157" i="6" s="1"/>
  <c r="A157" i="6" a="1"/>
  <c r="A157" i="6" s="1"/>
  <c r="F156" i="6" a="1"/>
  <c r="F156" i="6" s="1"/>
  <c r="E156" i="6" a="1"/>
  <c r="E156" i="6" s="1"/>
  <c r="D156" i="6" a="1"/>
  <c r="D156" i="6" s="1"/>
  <c r="C156" i="6" a="1"/>
  <c r="C156" i="6" s="1"/>
  <c r="B156" i="6" a="1"/>
  <c r="B156" i="6" s="1"/>
  <c r="A156" i="6" a="1"/>
  <c r="A156" i="6" s="1"/>
  <c r="F155" i="6" a="1"/>
  <c r="F155" i="6" s="1"/>
  <c r="E155" i="6" a="1"/>
  <c r="E155" i="6" s="1"/>
  <c r="D155" i="6" a="1"/>
  <c r="D155" i="6" s="1"/>
  <c r="C155" i="6" a="1"/>
  <c r="C155" i="6" s="1"/>
  <c r="B155" i="6" a="1"/>
  <c r="B155" i="6" s="1"/>
  <c r="A155" i="6" a="1"/>
  <c r="A155" i="6" s="1"/>
  <c r="F154" i="6" a="1"/>
  <c r="F154" i="6" s="1"/>
  <c r="E154" i="6" a="1"/>
  <c r="E154" i="6" s="1"/>
  <c r="D154" i="6" a="1"/>
  <c r="D154" i="6" s="1"/>
  <c r="C154" i="6" a="1"/>
  <c r="C154" i="6" s="1"/>
  <c r="B154" i="6" a="1"/>
  <c r="B154" i="6" s="1"/>
  <c r="A154" i="6" a="1"/>
  <c r="A154" i="6" s="1"/>
  <c r="F153" i="6" a="1"/>
  <c r="F153" i="6" s="1"/>
  <c r="E153" i="6" a="1"/>
  <c r="E153" i="6" s="1"/>
  <c r="D153" i="6" a="1"/>
  <c r="D153" i="6" s="1"/>
  <c r="C153" i="6" a="1"/>
  <c r="C153" i="6" s="1"/>
  <c r="B153" i="6" a="1"/>
  <c r="B153" i="6" s="1"/>
  <c r="A153" i="6" a="1"/>
  <c r="A153" i="6" s="1"/>
  <c r="F152" i="6" a="1"/>
  <c r="F152" i="6" s="1"/>
  <c r="E152" i="6" a="1"/>
  <c r="E152" i="6" s="1"/>
  <c r="D152" i="6" a="1"/>
  <c r="D152" i="6" s="1"/>
  <c r="C152" i="6" a="1"/>
  <c r="C152" i="6" s="1"/>
  <c r="B152" i="6" a="1"/>
  <c r="B152" i="6" s="1"/>
  <c r="A152" i="6" a="1"/>
  <c r="A152" i="6" s="1"/>
  <c r="F151" i="6" a="1"/>
  <c r="F151" i="6" s="1"/>
  <c r="E151" i="6" a="1"/>
  <c r="E151" i="6" s="1"/>
  <c r="D151" i="6" a="1"/>
  <c r="D151" i="6" s="1"/>
  <c r="C151" i="6" a="1"/>
  <c r="C151" i="6" s="1"/>
  <c r="B151" i="6" a="1"/>
  <c r="B151" i="6" s="1"/>
  <c r="A151" i="6" a="1"/>
  <c r="A151" i="6" s="1"/>
  <c r="F150" i="6" a="1"/>
  <c r="F150" i="6" s="1"/>
  <c r="E150" i="6" a="1"/>
  <c r="E150" i="6" s="1"/>
  <c r="D150" i="6" a="1"/>
  <c r="D150" i="6" s="1"/>
  <c r="C150" i="6" a="1"/>
  <c r="C150" i="6" s="1"/>
  <c r="B150" i="6" a="1"/>
  <c r="B150" i="6" s="1"/>
  <c r="A150" i="6" a="1"/>
  <c r="A150" i="6" s="1"/>
  <c r="F149" i="6" a="1"/>
  <c r="F149" i="6" s="1"/>
  <c r="E149" i="6" a="1"/>
  <c r="E149" i="6" s="1"/>
  <c r="D149" i="6" a="1"/>
  <c r="D149" i="6" s="1"/>
  <c r="C149" i="6" a="1"/>
  <c r="C149" i="6" s="1"/>
  <c r="B149" i="6" a="1"/>
  <c r="B149" i="6" s="1"/>
  <c r="A149" i="6" a="1"/>
  <c r="A149" i="6" s="1"/>
  <c r="F148" i="6" a="1"/>
  <c r="F148" i="6" s="1"/>
  <c r="E148" i="6" a="1"/>
  <c r="E148" i="6" s="1"/>
  <c r="D148" i="6" a="1"/>
  <c r="D148" i="6" s="1"/>
  <c r="C148" i="6" a="1"/>
  <c r="C148" i="6" s="1"/>
  <c r="B148" i="6" a="1"/>
  <c r="B148" i="6" s="1"/>
  <c r="A148" i="6" a="1"/>
  <c r="A148" i="6" s="1"/>
  <c r="F147" i="6" a="1"/>
  <c r="F147" i="6" s="1"/>
  <c r="E147" i="6" a="1"/>
  <c r="E147" i="6" s="1"/>
  <c r="D147" i="6" a="1"/>
  <c r="D147" i="6" s="1"/>
  <c r="C147" i="6" a="1"/>
  <c r="C147" i="6" s="1"/>
  <c r="B147" i="6" a="1"/>
  <c r="B147" i="6" s="1"/>
  <c r="A147" i="6" a="1"/>
  <c r="A147" i="6" s="1"/>
  <c r="F146" i="6" a="1"/>
  <c r="F146" i="6" s="1"/>
  <c r="E146" i="6" a="1"/>
  <c r="E146" i="6" s="1"/>
  <c r="D146" i="6" a="1"/>
  <c r="D146" i="6" s="1"/>
  <c r="C146" i="6" a="1"/>
  <c r="C146" i="6" s="1"/>
  <c r="B146" i="6" a="1"/>
  <c r="B146" i="6" s="1"/>
  <c r="A146" i="6" a="1"/>
  <c r="A146" i="6" s="1"/>
  <c r="F145" i="6" a="1"/>
  <c r="F145" i="6" s="1"/>
  <c r="E145" i="6" a="1"/>
  <c r="E145" i="6" s="1"/>
  <c r="D145" i="6" a="1"/>
  <c r="D145" i="6" s="1"/>
  <c r="C145" i="6" a="1"/>
  <c r="C145" i="6" s="1"/>
  <c r="B145" i="6" a="1"/>
  <c r="B145" i="6" s="1"/>
  <c r="A145" i="6" a="1"/>
  <c r="A145" i="6" s="1"/>
  <c r="F144" i="6" a="1"/>
  <c r="F144" i="6" s="1"/>
  <c r="E144" i="6" a="1"/>
  <c r="E144" i="6" s="1"/>
  <c r="D144" i="6" a="1"/>
  <c r="D144" i="6" s="1"/>
  <c r="C144" i="6" a="1"/>
  <c r="C144" i="6" s="1"/>
  <c r="B144" i="6" a="1"/>
  <c r="B144" i="6" s="1"/>
  <c r="A144" i="6" a="1"/>
  <c r="A144" i="6" s="1"/>
  <c r="F143" i="6" a="1"/>
  <c r="F143" i="6" s="1"/>
  <c r="E143" i="6" a="1"/>
  <c r="E143" i="6" s="1"/>
  <c r="D143" i="6" a="1"/>
  <c r="D143" i="6" s="1"/>
  <c r="C143" i="6" a="1"/>
  <c r="C143" i="6" s="1"/>
  <c r="B143" i="6" a="1"/>
  <c r="B143" i="6" s="1"/>
  <c r="A143" i="6" a="1"/>
  <c r="A143" i="6" s="1"/>
  <c r="F142" i="6" a="1"/>
  <c r="F142" i="6" s="1"/>
  <c r="E142" i="6" a="1"/>
  <c r="E142" i="6" s="1"/>
  <c r="D142" i="6" a="1"/>
  <c r="D142" i="6" s="1"/>
  <c r="C142" i="6" a="1"/>
  <c r="C142" i="6" s="1"/>
  <c r="B142" i="6" a="1"/>
  <c r="B142" i="6" s="1"/>
  <c r="A142" i="6" a="1"/>
  <c r="A142" i="6" s="1"/>
  <c r="F141" i="6" a="1"/>
  <c r="F141" i="6" s="1"/>
  <c r="E141" i="6" a="1"/>
  <c r="E141" i="6" s="1"/>
  <c r="D141" i="6" a="1"/>
  <c r="D141" i="6" s="1"/>
  <c r="C141" i="6" a="1"/>
  <c r="C141" i="6" s="1"/>
  <c r="B141" i="6" a="1"/>
  <c r="B141" i="6" s="1"/>
  <c r="A141" i="6" a="1"/>
  <c r="A141" i="6" s="1"/>
  <c r="F140" i="6" a="1"/>
  <c r="F140" i="6" s="1"/>
  <c r="E140" i="6" a="1"/>
  <c r="E140" i="6" s="1"/>
  <c r="D140" i="6" a="1"/>
  <c r="D140" i="6" s="1"/>
  <c r="C140" i="6" a="1"/>
  <c r="C140" i="6" s="1"/>
  <c r="B140" i="6" a="1"/>
  <c r="B140" i="6" s="1"/>
  <c r="A140" i="6" a="1"/>
  <c r="A140" i="6" s="1"/>
  <c r="F139" i="6" a="1"/>
  <c r="F139" i="6" s="1"/>
  <c r="E139" i="6" a="1"/>
  <c r="E139" i="6" s="1"/>
  <c r="D139" i="6" a="1"/>
  <c r="D139" i="6" s="1"/>
  <c r="C139" i="6" a="1"/>
  <c r="C139" i="6" s="1"/>
  <c r="B139" i="6" a="1"/>
  <c r="B139" i="6" s="1"/>
  <c r="A139" i="6" a="1"/>
  <c r="A139" i="6" s="1"/>
  <c r="F138" i="6" a="1"/>
  <c r="F138" i="6" s="1"/>
  <c r="E138" i="6" a="1"/>
  <c r="E138" i="6" s="1"/>
  <c r="D138" i="6" a="1"/>
  <c r="D138" i="6" s="1"/>
  <c r="C138" i="6" a="1"/>
  <c r="C138" i="6" s="1"/>
  <c r="B138" i="6" a="1"/>
  <c r="B138" i="6" s="1"/>
  <c r="A138" i="6" a="1"/>
  <c r="A138" i="6" s="1"/>
  <c r="F137" i="6" a="1"/>
  <c r="F137" i="6" s="1"/>
  <c r="E137" i="6" a="1"/>
  <c r="E137" i="6" s="1"/>
  <c r="D137" i="6" a="1"/>
  <c r="D137" i="6" s="1"/>
  <c r="C137" i="6" a="1"/>
  <c r="C137" i="6" s="1"/>
  <c r="B137" i="6" a="1"/>
  <c r="B137" i="6" s="1"/>
  <c r="A137" i="6" a="1"/>
  <c r="A137" i="6" s="1"/>
  <c r="F136" i="6" a="1"/>
  <c r="F136" i="6" s="1"/>
  <c r="E136" i="6" a="1"/>
  <c r="E136" i="6" s="1"/>
  <c r="D136" i="6" a="1"/>
  <c r="D136" i="6" s="1"/>
  <c r="C136" i="6" a="1"/>
  <c r="C136" i="6" s="1"/>
  <c r="B136" i="6" a="1"/>
  <c r="B136" i="6" s="1"/>
  <c r="A136" i="6" a="1"/>
  <c r="A136" i="6" s="1"/>
  <c r="F135" i="6" a="1"/>
  <c r="F135" i="6" s="1"/>
  <c r="E135" i="6" a="1"/>
  <c r="E135" i="6" s="1"/>
  <c r="D135" i="6" a="1"/>
  <c r="D135" i="6" s="1"/>
  <c r="C135" i="6" a="1"/>
  <c r="C135" i="6" s="1"/>
  <c r="B135" i="6" a="1"/>
  <c r="B135" i="6" s="1"/>
  <c r="A135" i="6" a="1"/>
  <c r="A135" i="6" s="1"/>
  <c r="F134" i="6" a="1"/>
  <c r="F134" i="6" s="1"/>
  <c r="E134" i="6" a="1"/>
  <c r="E134" i="6" s="1"/>
  <c r="D134" i="6" a="1"/>
  <c r="D134" i="6" s="1"/>
  <c r="C134" i="6" a="1"/>
  <c r="C134" i="6" s="1"/>
  <c r="B134" i="6" a="1"/>
  <c r="B134" i="6" s="1"/>
  <c r="A134" i="6" a="1"/>
  <c r="A134" i="6" s="1"/>
  <c r="F133" i="6" a="1"/>
  <c r="F133" i="6" s="1"/>
  <c r="E133" i="6" a="1"/>
  <c r="E133" i="6" s="1"/>
  <c r="D133" i="6" a="1"/>
  <c r="D133" i="6" s="1"/>
  <c r="C133" i="6" a="1"/>
  <c r="C133" i="6" s="1"/>
  <c r="B133" i="6" a="1"/>
  <c r="B133" i="6" s="1"/>
  <c r="A133" i="6" a="1"/>
  <c r="A133" i="6" s="1"/>
  <c r="F132" i="6" a="1"/>
  <c r="F132" i="6" s="1"/>
  <c r="E132" i="6" a="1"/>
  <c r="E132" i="6" s="1"/>
  <c r="D132" i="6" a="1"/>
  <c r="D132" i="6" s="1"/>
  <c r="C132" i="6" a="1"/>
  <c r="C132" i="6" s="1"/>
  <c r="B132" i="6" a="1"/>
  <c r="B132" i="6" s="1"/>
  <c r="A132" i="6" a="1"/>
  <c r="A132" i="6" s="1"/>
  <c r="F131" i="6" a="1"/>
  <c r="F131" i="6" s="1"/>
  <c r="E131" i="6" a="1"/>
  <c r="E131" i="6" s="1"/>
  <c r="D131" i="6" a="1"/>
  <c r="D131" i="6" s="1"/>
  <c r="C131" i="6" a="1"/>
  <c r="C131" i="6" s="1"/>
  <c r="B131" i="6" a="1"/>
  <c r="B131" i="6" s="1"/>
  <c r="A131" i="6" a="1"/>
  <c r="A131" i="6" s="1"/>
  <c r="F130" i="6" a="1"/>
  <c r="F130" i="6" s="1"/>
  <c r="E130" i="6" a="1"/>
  <c r="E130" i="6" s="1"/>
  <c r="D130" i="6" a="1"/>
  <c r="D130" i="6" s="1"/>
  <c r="C130" i="6" a="1"/>
  <c r="C130" i="6" s="1"/>
  <c r="B130" i="6" a="1"/>
  <c r="B130" i="6" s="1"/>
  <c r="A130" i="6" a="1"/>
  <c r="A130" i="6" s="1"/>
  <c r="F129" i="6" a="1"/>
  <c r="F129" i="6" s="1"/>
  <c r="E129" i="6" a="1"/>
  <c r="E129" i="6" s="1"/>
  <c r="D129" i="6" a="1"/>
  <c r="D129" i="6" s="1"/>
  <c r="C129" i="6" a="1"/>
  <c r="C129" i="6" s="1"/>
  <c r="B129" i="6" a="1"/>
  <c r="B129" i="6" s="1"/>
  <c r="A129" i="6" a="1"/>
  <c r="A129" i="6" s="1"/>
  <c r="F128" i="6" a="1"/>
  <c r="F128" i="6" s="1"/>
  <c r="E128" i="6" a="1"/>
  <c r="E128" i="6" s="1"/>
  <c r="D128" i="6" a="1"/>
  <c r="D128" i="6" s="1"/>
  <c r="C128" i="6" a="1"/>
  <c r="C128" i="6" s="1"/>
  <c r="B128" i="6" a="1"/>
  <c r="B128" i="6" s="1"/>
  <c r="A128" i="6" a="1"/>
  <c r="A128" i="6" s="1"/>
  <c r="F127" i="6" a="1"/>
  <c r="F127" i="6" s="1"/>
  <c r="E127" i="6" a="1"/>
  <c r="E127" i="6" s="1"/>
  <c r="D127" i="6" a="1"/>
  <c r="D127" i="6" s="1"/>
  <c r="C127" i="6" a="1"/>
  <c r="C127" i="6" s="1"/>
  <c r="B127" i="6" a="1"/>
  <c r="B127" i="6" s="1"/>
  <c r="A127" i="6" a="1"/>
  <c r="A127" i="6" s="1"/>
  <c r="F126" i="6" a="1"/>
  <c r="F126" i="6" s="1"/>
  <c r="E126" i="6" a="1"/>
  <c r="E126" i="6" s="1"/>
  <c r="D126" i="6" a="1"/>
  <c r="D126" i="6" s="1"/>
  <c r="C126" i="6" a="1"/>
  <c r="C126" i="6" s="1"/>
  <c r="B126" i="6" a="1"/>
  <c r="B126" i="6" s="1"/>
  <c r="A126" i="6" a="1"/>
  <c r="A126" i="6" s="1"/>
  <c r="F125" i="6" a="1"/>
  <c r="F125" i="6" s="1"/>
  <c r="E125" i="6" a="1"/>
  <c r="E125" i="6" s="1"/>
  <c r="D125" i="6" a="1"/>
  <c r="D125" i="6" s="1"/>
  <c r="C125" i="6" a="1"/>
  <c r="C125" i="6" s="1"/>
  <c r="B125" i="6" a="1"/>
  <c r="B125" i="6" s="1"/>
  <c r="A125" i="6" a="1"/>
  <c r="A125" i="6" s="1"/>
  <c r="F124" i="6" a="1"/>
  <c r="F124" i="6" s="1"/>
  <c r="E124" i="6" a="1"/>
  <c r="E124" i="6" s="1"/>
  <c r="D124" i="6" a="1"/>
  <c r="D124" i="6" s="1"/>
  <c r="C124" i="6" a="1"/>
  <c r="C124" i="6" s="1"/>
  <c r="B124" i="6" a="1"/>
  <c r="B124" i="6" s="1"/>
  <c r="A124" i="6" a="1"/>
  <c r="A124" i="6" s="1"/>
  <c r="F123" i="6" a="1"/>
  <c r="F123" i="6" s="1"/>
  <c r="E123" i="6" a="1"/>
  <c r="E123" i="6" s="1"/>
  <c r="D123" i="6" a="1"/>
  <c r="D123" i="6" s="1"/>
  <c r="C123" i="6" a="1"/>
  <c r="C123" i="6" s="1"/>
  <c r="B123" i="6" a="1"/>
  <c r="B123" i="6" s="1"/>
  <c r="A123" i="6" a="1"/>
  <c r="A123" i="6" s="1"/>
  <c r="F122" i="6" a="1"/>
  <c r="F122" i="6" s="1"/>
  <c r="E122" i="6" a="1"/>
  <c r="E122" i="6" s="1"/>
  <c r="D122" i="6" a="1"/>
  <c r="D122" i="6" s="1"/>
  <c r="C122" i="6" a="1"/>
  <c r="C122" i="6" s="1"/>
  <c r="B122" i="6" a="1"/>
  <c r="B122" i="6" s="1"/>
  <c r="A122" i="6" a="1"/>
  <c r="A122" i="6" s="1"/>
  <c r="F121" i="6" a="1"/>
  <c r="F121" i="6" s="1"/>
  <c r="E121" i="6" a="1"/>
  <c r="E121" i="6" s="1"/>
  <c r="D121" i="6" a="1"/>
  <c r="D121" i="6" s="1"/>
  <c r="C121" i="6" a="1"/>
  <c r="C121" i="6" s="1"/>
  <c r="B121" i="6" a="1"/>
  <c r="B121" i="6" s="1"/>
  <c r="A121" i="6" a="1"/>
  <c r="A121" i="6" s="1"/>
  <c r="F120" i="6" a="1"/>
  <c r="F120" i="6" s="1"/>
  <c r="E120" i="6" a="1"/>
  <c r="E120" i="6" s="1"/>
  <c r="D120" i="6" a="1"/>
  <c r="D120" i="6" s="1"/>
  <c r="C120" i="6" a="1"/>
  <c r="C120" i="6" s="1"/>
  <c r="B120" i="6" a="1"/>
  <c r="B120" i="6" s="1"/>
  <c r="A120" i="6" a="1"/>
  <c r="A120" i="6" s="1"/>
  <c r="F119" i="6" a="1"/>
  <c r="F119" i="6" s="1"/>
  <c r="E119" i="6" a="1"/>
  <c r="E119" i="6" s="1"/>
  <c r="D119" i="6" a="1"/>
  <c r="D119" i="6" s="1"/>
  <c r="C119" i="6" a="1"/>
  <c r="C119" i="6" s="1"/>
  <c r="B119" i="6" a="1"/>
  <c r="B119" i="6" s="1"/>
  <c r="A119" i="6" a="1"/>
  <c r="A119" i="6" s="1"/>
  <c r="F118" i="6" a="1"/>
  <c r="F118" i="6" s="1"/>
  <c r="E118" i="6" a="1"/>
  <c r="E118" i="6" s="1"/>
  <c r="D118" i="6" a="1"/>
  <c r="D118" i="6" s="1"/>
  <c r="C118" i="6" a="1"/>
  <c r="C118" i="6" s="1"/>
  <c r="B118" i="6" a="1"/>
  <c r="B118" i="6" s="1"/>
  <c r="A118" i="6" a="1"/>
  <c r="A118" i="6" s="1"/>
  <c r="F117" i="6" a="1"/>
  <c r="F117" i="6" s="1"/>
  <c r="E117" i="6" a="1"/>
  <c r="E117" i="6" s="1"/>
  <c r="D117" i="6" a="1"/>
  <c r="D117" i="6" s="1"/>
  <c r="C117" i="6" a="1"/>
  <c r="C117" i="6" s="1"/>
  <c r="B117" i="6" a="1"/>
  <c r="B117" i="6" s="1"/>
  <c r="A117" i="6" a="1"/>
  <c r="A117" i="6" s="1"/>
  <c r="F116" i="6" a="1"/>
  <c r="F116" i="6" s="1"/>
  <c r="E116" i="6" a="1"/>
  <c r="E116" i="6" s="1"/>
  <c r="D116" i="6" a="1"/>
  <c r="D116" i="6" s="1"/>
  <c r="C116" i="6" a="1"/>
  <c r="C116" i="6" s="1"/>
  <c r="B116" i="6" a="1"/>
  <c r="B116" i="6" s="1"/>
  <c r="A116" i="6" a="1"/>
  <c r="A116" i="6" s="1"/>
  <c r="F115" i="6" a="1"/>
  <c r="F115" i="6" s="1"/>
  <c r="E115" i="6" a="1"/>
  <c r="E115" i="6" s="1"/>
  <c r="D115" i="6" a="1"/>
  <c r="D115" i="6" s="1"/>
  <c r="C115" i="6" a="1"/>
  <c r="C115" i="6" s="1"/>
  <c r="B115" i="6" a="1"/>
  <c r="B115" i="6" s="1"/>
  <c r="A115" i="6" a="1"/>
  <c r="A115" i="6" s="1"/>
  <c r="F114" i="6" a="1"/>
  <c r="F114" i="6" s="1"/>
  <c r="E114" i="6" a="1"/>
  <c r="E114" i="6" s="1"/>
  <c r="D114" i="6" a="1"/>
  <c r="D114" i="6" s="1"/>
  <c r="C114" i="6" a="1"/>
  <c r="C114" i="6" s="1"/>
  <c r="B114" i="6" a="1"/>
  <c r="B114" i="6" s="1"/>
  <c r="A114" i="6" a="1"/>
  <c r="A114" i="6" s="1"/>
  <c r="F113" i="6" a="1"/>
  <c r="F113" i="6" s="1"/>
  <c r="E113" i="6" a="1"/>
  <c r="E113" i="6" s="1"/>
  <c r="D113" i="6" a="1"/>
  <c r="D113" i="6" s="1"/>
  <c r="C113" i="6" a="1"/>
  <c r="C113" i="6" s="1"/>
  <c r="B113" i="6" a="1"/>
  <c r="B113" i="6" s="1"/>
  <c r="A113" i="6" a="1"/>
  <c r="A113" i="6" s="1"/>
  <c r="F112" i="6" a="1"/>
  <c r="F112" i="6" s="1"/>
  <c r="E112" i="6" a="1"/>
  <c r="E112" i="6" s="1"/>
  <c r="D112" i="6" a="1"/>
  <c r="D112" i="6" s="1"/>
  <c r="C112" i="6" a="1"/>
  <c r="C112" i="6" s="1"/>
  <c r="B112" i="6" a="1"/>
  <c r="B112" i="6" s="1"/>
  <c r="A112" i="6" a="1"/>
  <c r="A112" i="6" s="1"/>
  <c r="F111" i="6" a="1"/>
  <c r="F111" i="6" s="1"/>
  <c r="E111" i="6" a="1"/>
  <c r="E111" i="6" s="1"/>
  <c r="D111" i="6" a="1"/>
  <c r="D111" i="6" s="1"/>
  <c r="C111" i="6" a="1"/>
  <c r="C111" i="6" s="1"/>
  <c r="B111" i="6" a="1"/>
  <c r="B111" i="6" s="1"/>
  <c r="A111" i="6" a="1"/>
  <c r="A111" i="6" s="1"/>
  <c r="F110" i="6" a="1"/>
  <c r="F110" i="6" s="1"/>
  <c r="E110" i="6" a="1"/>
  <c r="E110" i="6" s="1"/>
  <c r="D110" i="6" a="1"/>
  <c r="D110" i="6" s="1"/>
  <c r="C110" i="6" a="1"/>
  <c r="C110" i="6" s="1"/>
  <c r="B110" i="6" a="1"/>
  <c r="B110" i="6" s="1"/>
  <c r="A110" i="6" a="1"/>
  <c r="A110" i="6" s="1"/>
  <c r="F109" i="6" a="1"/>
  <c r="F109" i="6" s="1"/>
  <c r="E109" i="6" a="1"/>
  <c r="E109" i="6" s="1"/>
  <c r="D109" i="6" a="1"/>
  <c r="D109" i="6" s="1"/>
  <c r="C109" i="6" a="1"/>
  <c r="C109" i="6" s="1"/>
  <c r="B109" i="6" a="1"/>
  <c r="B109" i="6" s="1"/>
  <c r="A109" i="6" a="1"/>
  <c r="A109" i="6" s="1"/>
  <c r="F108" i="6" a="1"/>
  <c r="F108" i="6" s="1"/>
  <c r="E108" i="6" a="1"/>
  <c r="E108" i="6" s="1"/>
  <c r="D108" i="6" a="1"/>
  <c r="D108" i="6" s="1"/>
  <c r="C108" i="6" a="1"/>
  <c r="C108" i="6" s="1"/>
  <c r="B108" i="6" a="1"/>
  <c r="B108" i="6" s="1"/>
  <c r="A108" i="6" a="1"/>
  <c r="A108" i="6" s="1"/>
  <c r="F107" i="6" a="1"/>
  <c r="F107" i="6" s="1"/>
  <c r="E107" i="6" a="1"/>
  <c r="E107" i="6" s="1"/>
  <c r="D107" i="6" a="1"/>
  <c r="D107" i="6" s="1"/>
  <c r="C107" i="6" a="1"/>
  <c r="C107" i="6" s="1"/>
  <c r="B107" i="6" a="1"/>
  <c r="B107" i="6" s="1"/>
  <c r="A107" i="6" a="1"/>
  <c r="A107" i="6" s="1"/>
  <c r="F106" i="6" a="1"/>
  <c r="F106" i="6" s="1"/>
  <c r="E106" i="6" a="1"/>
  <c r="E106" i="6" s="1"/>
  <c r="D106" i="6" a="1"/>
  <c r="D106" i="6" s="1"/>
  <c r="C106" i="6" a="1"/>
  <c r="C106" i="6" s="1"/>
  <c r="B106" i="6" a="1"/>
  <c r="B106" i="6" s="1"/>
  <c r="A106" i="6" a="1"/>
  <c r="A106" i="6" s="1"/>
  <c r="F105" i="6" a="1"/>
  <c r="F105" i="6" s="1"/>
  <c r="E105" i="6" a="1"/>
  <c r="E105" i="6" s="1"/>
  <c r="D105" i="6" a="1"/>
  <c r="D105" i="6" s="1"/>
  <c r="C105" i="6" a="1"/>
  <c r="C105" i="6" s="1"/>
  <c r="B105" i="6" a="1"/>
  <c r="B105" i="6" s="1"/>
  <c r="A105" i="6" a="1"/>
  <c r="A105" i="6" s="1"/>
  <c r="F104" i="6" a="1"/>
  <c r="F104" i="6" s="1"/>
  <c r="E104" i="6" a="1"/>
  <c r="E104" i="6" s="1"/>
  <c r="D104" i="6" a="1"/>
  <c r="D104" i="6" s="1"/>
  <c r="C104" i="6" a="1"/>
  <c r="C104" i="6" s="1"/>
  <c r="B104" i="6" a="1"/>
  <c r="B104" i="6" s="1"/>
  <c r="A104" i="6" a="1"/>
  <c r="A104" i="6" s="1"/>
  <c r="F103" i="6" a="1"/>
  <c r="F103" i="6" s="1"/>
  <c r="E103" i="6" a="1"/>
  <c r="E103" i="6" s="1"/>
  <c r="D103" i="6" a="1"/>
  <c r="D103" i="6" s="1"/>
  <c r="C103" i="6" a="1"/>
  <c r="C103" i="6" s="1"/>
  <c r="B103" i="6" a="1"/>
  <c r="B103" i="6" s="1"/>
  <c r="A103" i="6" a="1"/>
  <c r="A103" i="6" s="1"/>
  <c r="F102" i="6" a="1"/>
  <c r="F102" i="6" s="1"/>
  <c r="E102" i="6" a="1"/>
  <c r="E102" i="6" s="1"/>
  <c r="D102" i="6" a="1"/>
  <c r="D102" i="6" s="1"/>
  <c r="C102" i="6" a="1"/>
  <c r="C102" i="6" s="1"/>
  <c r="B102" i="6" a="1"/>
  <c r="B102" i="6" s="1"/>
  <c r="A102" i="6" a="1"/>
  <c r="A102" i="6" s="1"/>
  <c r="F101" i="6" a="1"/>
  <c r="F101" i="6" s="1"/>
  <c r="E101" i="6" a="1"/>
  <c r="E101" i="6" s="1"/>
  <c r="D101" i="6" a="1"/>
  <c r="D101" i="6" s="1"/>
  <c r="C101" i="6" a="1"/>
  <c r="C101" i="6" s="1"/>
  <c r="B101" i="6" a="1"/>
  <c r="B101" i="6" s="1"/>
  <c r="A101" i="6" a="1"/>
  <c r="A101" i="6" s="1"/>
  <c r="F100" i="6" a="1"/>
  <c r="F100" i="6" s="1"/>
  <c r="E100" i="6" a="1"/>
  <c r="E100" i="6" s="1"/>
  <c r="D100" i="6" a="1"/>
  <c r="D100" i="6" s="1"/>
  <c r="C100" i="6" a="1"/>
  <c r="C100" i="6" s="1"/>
  <c r="A100" i="6" a="1"/>
  <c r="A100" i="6" s="1"/>
  <c r="F99" i="6" a="1"/>
  <c r="F99" i="6" s="1"/>
  <c r="E99" i="6" a="1"/>
  <c r="E99" i="6" s="1"/>
  <c r="D99" i="6" a="1"/>
  <c r="D99" i="6" s="1"/>
  <c r="C99" i="6" a="1"/>
  <c r="C99" i="6" s="1"/>
  <c r="A99" i="6" a="1"/>
  <c r="A99" i="6" s="1"/>
  <c r="F98" i="6" a="1"/>
  <c r="F98" i="6" s="1"/>
  <c r="E98" i="6" a="1"/>
  <c r="E98" i="6" s="1"/>
  <c r="D98" i="6" a="1"/>
  <c r="D98" i="6" s="1"/>
  <c r="C98" i="6" a="1"/>
  <c r="C98" i="6" s="1"/>
  <c r="A98" i="6" a="1"/>
  <c r="A98" i="6" s="1"/>
  <c r="F97" i="6" a="1"/>
  <c r="F97" i="6" s="1"/>
  <c r="E97" i="6" a="1"/>
  <c r="E97" i="6" s="1"/>
  <c r="D97" i="6" a="1"/>
  <c r="D97" i="6" s="1"/>
  <c r="C97" i="6" a="1"/>
  <c r="C97" i="6" s="1"/>
  <c r="A97" i="6" a="1"/>
  <c r="A97" i="6" s="1"/>
  <c r="F96" i="6" a="1"/>
  <c r="F96" i="6" s="1"/>
  <c r="E96" i="6" a="1"/>
  <c r="E96" i="6" s="1"/>
  <c r="D96" i="6" a="1"/>
  <c r="D96" i="6" s="1"/>
  <c r="C96" i="6" a="1"/>
  <c r="C96" i="6" s="1"/>
  <c r="A96" i="6" a="1"/>
  <c r="A96" i="6" s="1"/>
  <c r="F95" i="6" a="1"/>
  <c r="F95" i="6" s="1"/>
  <c r="E95" i="6" a="1"/>
  <c r="E95" i="6" s="1"/>
  <c r="D95" i="6" a="1"/>
  <c r="D95" i="6" s="1"/>
  <c r="C95" i="6" a="1"/>
  <c r="C95" i="6" s="1"/>
  <c r="A95" i="6" a="1"/>
  <c r="A95" i="6" s="1"/>
  <c r="F94" i="6" a="1"/>
  <c r="F94" i="6" s="1"/>
  <c r="E94" i="6" a="1"/>
  <c r="E94" i="6" s="1"/>
  <c r="D94" i="6" a="1"/>
  <c r="D94" i="6" s="1"/>
  <c r="C94" i="6" a="1"/>
  <c r="C94" i="6" s="1"/>
  <c r="A94" i="6" a="1"/>
  <c r="A94" i="6" s="1"/>
  <c r="F93" i="6" a="1"/>
  <c r="F93" i="6" s="1"/>
  <c r="E93" i="6" a="1"/>
  <c r="E93" i="6" s="1"/>
  <c r="D93" i="6" a="1"/>
  <c r="D93" i="6" s="1"/>
  <c r="C93" i="6" a="1"/>
  <c r="C93" i="6" s="1"/>
  <c r="A93" i="6" a="1"/>
  <c r="A93" i="6" s="1"/>
  <c r="F92" i="6" a="1"/>
  <c r="F92" i="6" s="1"/>
  <c r="E92" i="6" a="1"/>
  <c r="E92" i="6" s="1"/>
  <c r="D92" i="6" a="1"/>
  <c r="D92" i="6" s="1"/>
  <c r="C92" i="6" a="1"/>
  <c r="C92" i="6" s="1"/>
  <c r="A92" i="6" a="1"/>
  <c r="A92" i="6" s="1"/>
  <c r="F91" i="6" a="1"/>
  <c r="F91" i="6" s="1"/>
  <c r="E91" i="6" a="1"/>
  <c r="E91" i="6" s="1"/>
  <c r="D91" i="6" a="1"/>
  <c r="D91" i="6" s="1"/>
  <c r="C91" i="6" a="1"/>
  <c r="C91" i="6" s="1"/>
  <c r="A91" i="6" a="1"/>
  <c r="A91" i="6" s="1"/>
  <c r="F90" i="6" a="1"/>
  <c r="F90" i="6" s="1"/>
  <c r="E90" i="6" a="1"/>
  <c r="E90" i="6" s="1"/>
  <c r="D90" i="6" a="1"/>
  <c r="D90" i="6" s="1"/>
  <c r="C90" i="6" a="1"/>
  <c r="C90" i="6" s="1"/>
  <c r="A90" i="6" a="1"/>
  <c r="A90" i="6" s="1"/>
  <c r="F89" i="6" a="1"/>
  <c r="F89" i="6" s="1"/>
  <c r="E89" i="6" a="1"/>
  <c r="E89" i="6" s="1"/>
  <c r="D89" i="6" a="1"/>
  <c r="D89" i="6" s="1"/>
  <c r="C89" i="6" a="1"/>
  <c r="C89" i="6" s="1"/>
  <c r="A89" i="6" a="1"/>
  <c r="A89" i="6" s="1"/>
  <c r="F88" i="6" a="1"/>
  <c r="F88" i="6" s="1"/>
  <c r="E88" i="6" a="1"/>
  <c r="E88" i="6" s="1"/>
  <c r="D88" i="6" a="1"/>
  <c r="D88" i="6" s="1"/>
  <c r="C88" i="6" a="1"/>
  <c r="C88" i="6" s="1"/>
  <c r="A88" i="6" a="1"/>
  <c r="A88" i="6" s="1"/>
  <c r="F87" i="6" a="1"/>
  <c r="F87" i="6" s="1"/>
  <c r="E87" i="6" a="1"/>
  <c r="E87" i="6" s="1"/>
  <c r="D87" i="6" a="1"/>
  <c r="D87" i="6" s="1"/>
  <c r="C87" i="6" a="1"/>
  <c r="C87" i="6" s="1"/>
  <c r="A87" i="6" a="1"/>
  <c r="A87" i="6" s="1"/>
  <c r="F86" i="6" a="1"/>
  <c r="F86" i="6" s="1"/>
  <c r="E86" i="6" a="1"/>
  <c r="E86" i="6" s="1"/>
  <c r="D86" i="6" a="1"/>
  <c r="D86" i="6" s="1"/>
  <c r="C86" i="6" a="1"/>
  <c r="C86" i="6" s="1"/>
  <c r="A86" i="6" a="1"/>
  <c r="A86" i="6" s="1"/>
  <c r="F85" i="6" a="1"/>
  <c r="F85" i="6" s="1"/>
  <c r="E85" i="6" a="1"/>
  <c r="E85" i="6" s="1"/>
  <c r="D85" i="6" a="1"/>
  <c r="D85" i="6" s="1"/>
  <c r="C85" i="6" a="1"/>
  <c r="C85" i="6" s="1"/>
  <c r="A85" i="6" a="1"/>
  <c r="A85" i="6" s="1"/>
  <c r="F84" i="6" a="1"/>
  <c r="F84" i="6" s="1"/>
  <c r="E84" i="6" a="1"/>
  <c r="E84" i="6" s="1"/>
  <c r="D84" i="6" a="1"/>
  <c r="D84" i="6" s="1"/>
  <c r="C84" i="6" a="1"/>
  <c r="C84" i="6" s="1"/>
  <c r="A84" i="6" a="1"/>
  <c r="A84" i="6" s="1"/>
  <c r="F83" i="6" a="1"/>
  <c r="F83" i="6" s="1"/>
  <c r="E83" i="6" a="1"/>
  <c r="E83" i="6" s="1"/>
  <c r="D83" i="6" a="1"/>
  <c r="D83" i="6" s="1"/>
  <c r="C83" i="6" a="1"/>
  <c r="C83" i="6" s="1"/>
  <c r="A83" i="6" a="1"/>
  <c r="A83" i="6" s="1"/>
  <c r="F82" i="6" a="1"/>
  <c r="F82" i="6" s="1"/>
  <c r="E82" i="6" a="1"/>
  <c r="E82" i="6" s="1"/>
  <c r="D82" i="6" a="1"/>
  <c r="D82" i="6" s="1"/>
  <c r="C82" i="6" a="1"/>
  <c r="C82" i="6" s="1"/>
  <c r="A82" i="6" a="1"/>
  <c r="A82" i="6" s="1"/>
  <c r="F81" i="6" a="1"/>
  <c r="F81" i="6" s="1"/>
  <c r="E81" i="6" a="1"/>
  <c r="E81" i="6" s="1"/>
  <c r="D81" i="6" a="1"/>
  <c r="D81" i="6" s="1"/>
  <c r="C81" i="6" a="1"/>
  <c r="C81" i="6" s="1"/>
  <c r="A81" i="6" a="1"/>
  <c r="A81" i="6" s="1"/>
  <c r="F80" i="6" a="1"/>
  <c r="F80" i="6" s="1"/>
  <c r="E80" i="6" a="1"/>
  <c r="E80" i="6" s="1"/>
  <c r="D80" i="6" a="1"/>
  <c r="D80" i="6" s="1"/>
  <c r="C80" i="6" a="1"/>
  <c r="C80" i="6" s="1"/>
  <c r="A80" i="6" a="1"/>
  <c r="A80" i="6" s="1"/>
  <c r="F79" i="6" a="1"/>
  <c r="F79" i="6" s="1"/>
  <c r="E79" i="6" a="1"/>
  <c r="E79" i="6" s="1"/>
  <c r="D79" i="6" a="1"/>
  <c r="D79" i="6" s="1"/>
  <c r="C79" i="6" a="1"/>
  <c r="C79" i="6" s="1"/>
  <c r="A79" i="6" a="1"/>
  <c r="A79" i="6" s="1"/>
  <c r="F78" i="6" a="1"/>
  <c r="F78" i="6" s="1"/>
  <c r="E78" i="6" a="1"/>
  <c r="E78" i="6" s="1"/>
  <c r="D78" i="6" a="1"/>
  <c r="D78" i="6" s="1"/>
  <c r="C78" i="6" a="1"/>
  <c r="C78" i="6" s="1"/>
  <c r="A78" i="6" a="1"/>
  <c r="A78" i="6" s="1"/>
  <c r="F77" i="6" a="1"/>
  <c r="F77" i="6" s="1"/>
  <c r="E77" i="6" a="1"/>
  <c r="E77" i="6" s="1"/>
  <c r="D77" i="6" a="1"/>
  <c r="D77" i="6" s="1"/>
  <c r="C77" i="6" a="1"/>
  <c r="C77" i="6" s="1"/>
  <c r="A77" i="6" a="1"/>
  <c r="A77" i="6" s="1"/>
  <c r="F76" i="6" a="1"/>
  <c r="F76" i="6" s="1"/>
  <c r="E76" i="6" a="1"/>
  <c r="E76" i="6" s="1"/>
  <c r="D76" i="6" a="1"/>
  <c r="D76" i="6" s="1"/>
  <c r="C76" i="6" a="1"/>
  <c r="C76" i="6" s="1"/>
  <c r="A76" i="6" a="1"/>
  <c r="A76" i="6" s="1"/>
  <c r="F75" i="6" a="1"/>
  <c r="F75" i="6" s="1"/>
  <c r="E75" i="6" a="1"/>
  <c r="E75" i="6" s="1"/>
  <c r="D75" i="6" a="1"/>
  <c r="D75" i="6" s="1"/>
  <c r="C75" i="6" a="1"/>
  <c r="C75" i="6" s="1"/>
  <c r="A75" i="6" a="1"/>
  <c r="A75" i="6" s="1"/>
  <c r="F74" i="6" a="1"/>
  <c r="F74" i="6" s="1"/>
  <c r="E74" i="6" a="1"/>
  <c r="E74" i="6" s="1"/>
  <c r="D74" i="6" a="1"/>
  <c r="D74" i="6" s="1"/>
  <c r="C74" i="6" a="1"/>
  <c r="C74" i="6" s="1"/>
  <c r="A74" i="6" a="1"/>
  <c r="A74" i="6" s="1"/>
  <c r="F73" i="6" a="1"/>
  <c r="F73" i="6" s="1"/>
  <c r="E73" i="6" a="1"/>
  <c r="E73" i="6" s="1"/>
  <c r="D73" i="6" a="1"/>
  <c r="D73" i="6" s="1"/>
  <c r="C73" i="6" a="1"/>
  <c r="C73" i="6" s="1"/>
  <c r="A73" i="6" a="1"/>
  <c r="A73" i="6" s="1"/>
  <c r="F72" i="6" a="1"/>
  <c r="F72" i="6" s="1"/>
  <c r="E72" i="6" a="1"/>
  <c r="E72" i="6" s="1"/>
  <c r="D72" i="6" a="1"/>
  <c r="D72" i="6" s="1"/>
  <c r="C72" i="6" a="1"/>
  <c r="C72" i="6" s="1"/>
  <c r="A72" i="6" a="1"/>
  <c r="A72" i="6" s="1"/>
  <c r="F71" i="6" a="1"/>
  <c r="F71" i="6" s="1"/>
  <c r="E71" i="6" a="1"/>
  <c r="E71" i="6" s="1"/>
  <c r="D71" i="6" a="1"/>
  <c r="D71" i="6" s="1"/>
  <c r="C71" i="6" a="1"/>
  <c r="C71" i="6" s="1"/>
  <c r="A71" i="6" a="1"/>
  <c r="A71" i="6" s="1"/>
  <c r="F70" i="6" a="1"/>
  <c r="F70" i="6" s="1"/>
  <c r="E70" i="6" a="1"/>
  <c r="E70" i="6" s="1"/>
  <c r="D70" i="6" a="1"/>
  <c r="D70" i="6" s="1"/>
  <c r="C70" i="6" a="1"/>
  <c r="C70" i="6" s="1"/>
  <c r="A70" i="6" a="1"/>
  <c r="A70" i="6" s="1"/>
  <c r="F69" i="6" a="1"/>
  <c r="F69" i="6" s="1"/>
  <c r="E69" i="6" a="1"/>
  <c r="E69" i="6" s="1"/>
  <c r="D69" i="6" a="1"/>
  <c r="D69" i="6" s="1"/>
  <c r="C69" i="6" a="1"/>
  <c r="C69" i="6" s="1"/>
  <c r="A69" i="6" a="1"/>
  <c r="A69" i="6" s="1"/>
  <c r="F68" i="6" a="1"/>
  <c r="F68" i="6" s="1"/>
  <c r="E68" i="6" a="1"/>
  <c r="E68" i="6" s="1"/>
  <c r="D68" i="6" a="1"/>
  <c r="D68" i="6" s="1"/>
  <c r="C68" i="6" a="1"/>
  <c r="C68" i="6" s="1"/>
  <c r="A68" i="6" a="1"/>
  <c r="A68" i="6" s="1"/>
  <c r="F67" i="6" a="1"/>
  <c r="F67" i="6" s="1"/>
  <c r="E67" i="6" a="1"/>
  <c r="E67" i="6" s="1"/>
  <c r="D67" i="6" a="1"/>
  <c r="D67" i="6" s="1"/>
  <c r="C67" i="6" a="1"/>
  <c r="C67" i="6" s="1"/>
  <c r="A67" i="6" a="1"/>
  <c r="A67" i="6" s="1"/>
  <c r="F66" i="6" a="1"/>
  <c r="F66" i="6" s="1"/>
  <c r="E66" i="6" a="1"/>
  <c r="E66" i="6" s="1"/>
  <c r="D66" i="6" a="1"/>
  <c r="D66" i="6" s="1"/>
  <c r="C66" i="6" a="1"/>
  <c r="C66" i="6" s="1"/>
  <c r="A66" i="6" a="1"/>
  <c r="A66" i="6" s="1"/>
  <c r="F65" i="6" a="1"/>
  <c r="F65" i="6" s="1"/>
  <c r="E65" i="6" a="1"/>
  <c r="E65" i="6" s="1"/>
  <c r="D65" i="6" a="1"/>
  <c r="D65" i="6" s="1"/>
  <c r="C65" i="6" a="1"/>
  <c r="C65" i="6" s="1"/>
  <c r="A65" i="6" a="1"/>
  <c r="A65" i="6" s="1"/>
  <c r="F64" i="6" a="1"/>
  <c r="F64" i="6" s="1"/>
  <c r="E64" i="6" a="1"/>
  <c r="E64" i="6" s="1"/>
  <c r="D64" i="6" a="1"/>
  <c r="D64" i="6" s="1"/>
  <c r="C64" i="6" a="1"/>
  <c r="C64" i="6" s="1"/>
  <c r="A64" i="6" a="1"/>
  <c r="A64" i="6" s="1"/>
  <c r="F63" i="6" a="1"/>
  <c r="F63" i="6" s="1"/>
  <c r="E63" i="6" a="1"/>
  <c r="E63" i="6" s="1"/>
  <c r="D63" i="6" a="1"/>
  <c r="D63" i="6" s="1"/>
  <c r="C63" i="6" a="1"/>
  <c r="C63" i="6" s="1"/>
  <c r="A63" i="6" a="1"/>
  <c r="A63" i="6" s="1"/>
  <c r="F62" i="6" a="1"/>
  <c r="F62" i="6" s="1"/>
  <c r="E62" i="6" a="1"/>
  <c r="E62" i="6" s="1"/>
  <c r="D62" i="6" a="1"/>
  <c r="D62" i="6" s="1"/>
  <c r="C62" i="6" a="1"/>
  <c r="C62" i="6" s="1"/>
  <c r="A62" i="6" a="1"/>
  <c r="A62" i="6" s="1"/>
  <c r="F61" i="6" a="1"/>
  <c r="F61" i="6" s="1"/>
  <c r="E61" i="6" a="1"/>
  <c r="E61" i="6" s="1"/>
  <c r="D61" i="6" a="1"/>
  <c r="D61" i="6" s="1"/>
  <c r="C61" i="6" a="1"/>
  <c r="C61" i="6" s="1"/>
  <c r="A61" i="6" a="1"/>
  <c r="A61" i="6" s="1"/>
  <c r="F60" i="6" a="1"/>
  <c r="F60" i="6" s="1"/>
  <c r="E60" i="6" a="1"/>
  <c r="E60" i="6" s="1"/>
  <c r="D60" i="6" a="1"/>
  <c r="D60" i="6" s="1"/>
  <c r="C60" i="6" a="1"/>
  <c r="C60" i="6" s="1"/>
  <c r="A60" i="6" a="1"/>
  <c r="A60" i="6" s="1"/>
  <c r="F59" i="6" a="1"/>
  <c r="F59" i="6" s="1"/>
  <c r="E59" i="6" a="1"/>
  <c r="E59" i="6" s="1"/>
  <c r="D59" i="6" a="1"/>
  <c r="D59" i="6" s="1"/>
  <c r="C59" i="6" a="1"/>
  <c r="C59" i="6" s="1"/>
  <c r="A59" i="6" a="1"/>
  <c r="A59" i="6" s="1"/>
  <c r="F58" i="6" a="1"/>
  <c r="F58" i="6" s="1"/>
  <c r="E58" i="6" a="1"/>
  <c r="E58" i="6" s="1"/>
  <c r="D58" i="6" a="1"/>
  <c r="D58" i="6" s="1"/>
  <c r="C58" i="6" a="1"/>
  <c r="C58" i="6" s="1"/>
  <c r="A58" i="6" a="1"/>
  <c r="A58" i="6" s="1"/>
  <c r="F57" i="6" a="1"/>
  <c r="F57" i="6" s="1"/>
  <c r="E57" i="6" a="1"/>
  <c r="E57" i="6" s="1"/>
  <c r="D57" i="6" a="1"/>
  <c r="D57" i="6" s="1"/>
  <c r="C57" i="6" a="1"/>
  <c r="C57" i="6" s="1"/>
  <c r="A57" i="6" a="1"/>
  <c r="A57" i="6" s="1"/>
  <c r="F56" i="6" a="1"/>
  <c r="F56" i="6" s="1"/>
  <c r="E56" i="6" a="1"/>
  <c r="E56" i="6" s="1"/>
  <c r="D56" i="6" a="1"/>
  <c r="D56" i="6" s="1"/>
  <c r="C56" i="6" a="1"/>
  <c r="C56" i="6" s="1"/>
  <c r="A56" i="6" a="1"/>
  <c r="A56" i="6" s="1"/>
  <c r="F55" i="6" a="1"/>
  <c r="F55" i="6" s="1"/>
  <c r="E55" i="6" a="1"/>
  <c r="E55" i="6" s="1"/>
  <c r="D55" i="6" a="1"/>
  <c r="D55" i="6" s="1"/>
  <c r="C55" i="6" a="1"/>
  <c r="C55" i="6" s="1"/>
  <c r="A55" i="6" a="1"/>
  <c r="A55" i="6" s="1"/>
  <c r="F54" i="6" a="1"/>
  <c r="F54" i="6" s="1"/>
  <c r="E54" i="6" a="1"/>
  <c r="E54" i="6" s="1"/>
  <c r="D54" i="6" a="1"/>
  <c r="D54" i="6" s="1"/>
  <c r="C54" i="6" a="1"/>
  <c r="C54" i="6" s="1"/>
  <c r="A54" i="6" a="1"/>
  <c r="A54" i="6" s="1"/>
  <c r="F53" i="6" a="1"/>
  <c r="F53" i="6" s="1"/>
  <c r="E53" i="6" a="1"/>
  <c r="E53" i="6" s="1"/>
  <c r="D53" i="6" a="1"/>
  <c r="D53" i="6" s="1"/>
  <c r="C53" i="6" a="1"/>
  <c r="C53" i="6" s="1"/>
  <c r="A53" i="6" a="1"/>
  <c r="A53" i="6" s="1"/>
  <c r="F52" i="6" a="1"/>
  <c r="F52" i="6" s="1"/>
  <c r="E52" i="6" a="1"/>
  <c r="E52" i="6" s="1"/>
  <c r="D52" i="6" a="1"/>
  <c r="D52" i="6" s="1"/>
  <c r="C52" i="6" a="1"/>
  <c r="C52" i="6" s="1"/>
  <c r="A52" i="6" a="1"/>
  <c r="A52" i="6" s="1"/>
  <c r="F51" i="6" a="1"/>
  <c r="F51" i="6" s="1"/>
  <c r="E51" i="6" a="1"/>
  <c r="E51" i="6" s="1"/>
  <c r="D51" i="6" a="1"/>
  <c r="D51" i="6" s="1"/>
  <c r="C51" i="6" a="1"/>
  <c r="C51" i="6" s="1"/>
  <c r="A51" i="6" a="1"/>
  <c r="A51" i="6" s="1"/>
  <c r="F50" i="6" a="1"/>
  <c r="F50" i="6" s="1"/>
  <c r="E50" i="6" a="1"/>
  <c r="E50" i="6" s="1"/>
  <c r="D50" i="6" a="1"/>
  <c r="D50" i="6" s="1"/>
  <c r="C50" i="6" a="1"/>
  <c r="C50" i="6" s="1"/>
  <c r="A50" i="6" a="1"/>
  <c r="A50" i="6" s="1"/>
  <c r="F49" i="6" a="1"/>
  <c r="F49" i="6" s="1"/>
  <c r="E49" i="6" a="1"/>
  <c r="E49" i="6" s="1"/>
  <c r="D49" i="6" a="1"/>
  <c r="D49" i="6" s="1"/>
  <c r="C49" i="6" a="1"/>
  <c r="C49" i="6" s="1"/>
  <c r="A49" i="6" a="1"/>
  <c r="A49" i="6" s="1"/>
  <c r="F48" i="6" a="1"/>
  <c r="F48" i="6" s="1"/>
  <c r="E48" i="6" a="1"/>
  <c r="E48" i="6" s="1"/>
  <c r="D48" i="6" a="1"/>
  <c r="D48" i="6" s="1"/>
  <c r="C48" i="6" a="1"/>
  <c r="C48" i="6" s="1"/>
  <c r="A48" i="6" a="1"/>
  <c r="A48" i="6" s="1"/>
  <c r="F47" i="6" a="1"/>
  <c r="F47" i="6" s="1"/>
  <c r="E47" i="6" a="1"/>
  <c r="E47" i="6" s="1"/>
  <c r="D47" i="6" a="1"/>
  <c r="D47" i="6" s="1"/>
  <c r="C47" i="6" a="1"/>
  <c r="C47" i="6" s="1"/>
  <c r="A47" i="6" a="1"/>
  <c r="A47" i="6" s="1"/>
  <c r="F46" i="6" a="1"/>
  <c r="F46" i="6" s="1"/>
  <c r="E46" i="6" a="1"/>
  <c r="E46" i="6" s="1"/>
  <c r="D46" i="6" a="1"/>
  <c r="D46" i="6" s="1"/>
  <c r="C46" i="6" a="1"/>
  <c r="C46" i="6" s="1"/>
  <c r="A46" i="6" a="1"/>
  <c r="A46" i="6" s="1"/>
  <c r="F45" i="6" a="1"/>
  <c r="F45" i="6" s="1"/>
  <c r="E45" i="6" a="1"/>
  <c r="E45" i="6" s="1"/>
  <c r="D45" i="6" a="1"/>
  <c r="D45" i="6" s="1"/>
  <c r="C45" i="6" a="1"/>
  <c r="C45" i="6" s="1"/>
  <c r="A45" i="6" a="1"/>
  <c r="A45" i="6" s="1"/>
  <c r="F44" i="6" a="1"/>
  <c r="F44" i="6" s="1"/>
  <c r="E44" i="6" a="1"/>
  <c r="E44" i="6" s="1"/>
  <c r="D44" i="6" a="1"/>
  <c r="D44" i="6" s="1"/>
  <c r="C44" i="6" a="1"/>
  <c r="C44" i="6" s="1"/>
  <c r="A44" i="6" a="1"/>
  <c r="A44" i="6" s="1"/>
  <c r="F43" i="6" a="1"/>
  <c r="F43" i="6" s="1"/>
  <c r="E43" i="6" a="1"/>
  <c r="E43" i="6" s="1"/>
  <c r="D43" i="6" a="1"/>
  <c r="D43" i="6" s="1"/>
  <c r="C43" i="6" a="1"/>
  <c r="C43" i="6" s="1"/>
  <c r="A43" i="6" a="1"/>
  <c r="A43" i="6" s="1"/>
  <c r="F42" i="6" a="1"/>
  <c r="F42" i="6" s="1"/>
  <c r="E42" i="6" a="1"/>
  <c r="E42" i="6" s="1"/>
  <c r="D42" i="6" a="1"/>
  <c r="D42" i="6" s="1"/>
  <c r="C42" i="6" a="1"/>
  <c r="C42" i="6" s="1"/>
  <c r="A42" i="6" a="1"/>
  <c r="A42" i="6" s="1"/>
  <c r="F41" i="6" a="1"/>
  <c r="F41" i="6" s="1"/>
  <c r="E41" i="6" a="1"/>
  <c r="E41" i="6" s="1"/>
  <c r="D41" i="6" a="1"/>
  <c r="D41" i="6" s="1"/>
  <c r="C41" i="6" a="1"/>
  <c r="C41" i="6" s="1"/>
  <c r="A41" i="6" a="1"/>
  <c r="A41" i="6" s="1"/>
  <c r="F40" i="6" a="1"/>
  <c r="F40" i="6" s="1"/>
  <c r="E40" i="6" a="1"/>
  <c r="E40" i="6" s="1"/>
  <c r="D40" i="6" a="1"/>
  <c r="D40" i="6" s="1"/>
  <c r="C40" i="6" a="1"/>
  <c r="C40" i="6" s="1"/>
  <c r="A40" i="6" a="1"/>
  <c r="A40" i="6" s="1"/>
  <c r="F39" i="6" a="1"/>
  <c r="F39" i="6" s="1"/>
  <c r="E39" i="6" a="1"/>
  <c r="E39" i="6" s="1"/>
  <c r="D39" i="6" a="1"/>
  <c r="D39" i="6" s="1"/>
  <c r="C39" i="6" a="1"/>
  <c r="C39" i="6" s="1"/>
  <c r="A39" i="6" a="1"/>
  <c r="A39" i="6" s="1"/>
  <c r="F38" i="6" a="1"/>
  <c r="F38" i="6" s="1"/>
  <c r="E38" i="6" a="1"/>
  <c r="E38" i="6" s="1"/>
  <c r="D38" i="6" a="1"/>
  <c r="D38" i="6" s="1"/>
  <c r="C38" i="6" a="1"/>
  <c r="C38" i="6" s="1"/>
  <c r="A38" i="6" a="1"/>
  <c r="A38" i="6" s="1"/>
  <c r="F37" i="6" a="1"/>
  <c r="F37" i="6" s="1"/>
  <c r="E37" i="6" a="1"/>
  <c r="E37" i="6" s="1"/>
  <c r="D37" i="6" a="1"/>
  <c r="D37" i="6" s="1"/>
  <c r="C37" i="6" a="1"/>
  <c r="C37" i="6" s="1"/>
  <c r="A37" i="6" a="1"/>
  <c r="A37" i="6" s="1"/>
  <c r="F36" i="6" a="1"/>
  <c r="F36" i="6" s="1"/>
  <c r="E36" i="6" a="1"/>
  <c r="E36" i="6" s="1"/>
  <c r="D36" i="6" a="1"/>
  <c r="D36" i="6" s="1"/>
  <c r="C36" i="6" a="1"/>
  <c r="C36" i="6" s="1"/>
  <c r="A36" i="6" a="1"/>
  <c r="A36" i="6" s="1"/>
  <c r="F35" i="6" a="1"/>
  <c r="F35" i="6" s="1"/>
  <c r="E35" i="6" a="1"/>
  <c r="E35" i="6" s="1"/>
  <c r="D35" i="6" a="1"/>
  <c r="D35" i="6" s="1"/>
  <c r="C35" i="6" a="1"/>
  <c r="C35" i="6" s="1"/>
  <c r="A35" i="6" a="1"/>
  <c r="A35" i="6" s="1"/>
  <c r="F34" i="6" a="1"/>
  <c r="F34" i="6" s="1"/>
  <c r="E34" i="6" a="1"/>
  <c r="E34" i="6" s="1"/>
  <c r="D34" i="6" a="1"/>
  <c r="D34" i="6" s="1"/>
  <c r="C34" i="6" a="1"/>
  <c r="C34" i="6" s="1"/>
  <c r="A34" i="6" a="1"/>
  <c r="A34" i="6" s="1"/>
  <c r="F33" i="6" a="1"/>
  <c r="F33" i="6" s="1"/>
  <c r="E33" i="6" a="1"/>
  <c r="E33" i="6" s="1"/>
  <c r="D33" i="6" a="1"/>
  <c r="D33" i="6" s="1"/>
  <c r="C33" i="6" a="1"/>
  <c r="C33" i="6" s="1"/>
  <c r="A33" i="6" a="1"/>
  <c r="A33" i="6" s="1"/>
  <c r="F32" i="6" a="1"/>
  <c r="F32" i="6" s="1"/>
  <c r="E32" i="6" a="1"/>
  <c r="E32" i="6" s="1"/>
  <c r="D32" i="6" a="1"/>
  <c r="D32" i="6" s="1"/>
  <c r="C32" i="6" a="1"/>
  <c r="C32" i="6" s="1"/>
  <c r="A32" i="6" a="1"/>
  <c r="A32" i="6" s="1"/>
  <c r="F31" i="6" a="1"/>
  <c r="F31" i="6" s="1"/>
  <c r="E31" i="6" a="1"/>
  <c r="E31" i="6" s="1"/>
  <c r="D31" i="6" a="1"/>
  <c r="D31" i="6" s="1"/>
  <c r="C31" i="6" a="1"/>
  <c r="C31" i="6" s="1"/>
  <c r="A31" i="6" a="1"/>
  <c r="A31" i="6" s="1"/>
  <c r="F30" i="6" a="1"/>
  <c r="F30" i="6" s="1"/>
  <c r="E30" i="6" a="1"/>
  <c r="E30" i="6" s="1"/>
  <c r="D30" i="6" a="1"/>
  <c r="D30" i="6" s="1"/>
  <c r="C30" i="6" a="1"/>
  <c r="C30" i="6" s="1"/>
  <c r="A30" i="6" a="1"/>
  <c r="A30" i="6" s="1"/>
  <c r="F29" i="6" a="1"/>
  <c r="F29" i="6" s="1"/>
  <c r="E29" i="6" a="1"/>
  <c r="E29" i="6" s="1"/>
  <c r="D29" i="6" a="1"/>
  <c r="D29" i="6" s="1"/>
  <c r="C29" i="6" a="1"/>
  <c r="C29" i="6" s="1"/>
  <c r="A29" i="6" a="1"/>
  <c r="A29" i="6" s="1"/>
  <c r="F28" i="6" a="1"/>
  <c r="F28" i="6" s="1"/>
  <c r="E28" i="6" a="1"/>
  <c r="E28" i="6" s="1"/>
  <c r="D28" i="6" a="1"/>
  <c r="D28" i="6" s="1"/>
  <c r="C28" i="6" a="1"/>
  <c r="C28" i="6" s="1"/>
  <c r="A28" i="6" a="1"/>
  <c r="A28" i="6" s="1"/>
  <c r="F27" i="6" a="1"/>
  <c r="F27" i="6" s="1"/>
  <c r="E27" i="6" a="1"/>
  <c r="E27" i="6" s="1"/>
  <c r="D27" i="6" a="1"/>
  <c r="D27" i="6" s="1"/>
  <c r="C27" i="6" a="1"/>
  <c r="C27" i="6" s="1"/>
  <c r="A27" i="6" a="1"/>
  <c r="A27" i="6" s="1"/>
  <c r="F26" i="6" a="1"/>
  <c r="F26" i="6" s="1"/>
  <c r="E26" i="6" a="1"/>
  <c r="E26" i="6" s="1"/>
  <c r="D26" i="6" a="1"/>
  <c r="D26" i="6" s="1"/>
  <c r="C26" i="6" a="1"/>
  <c r="C26" i="6" s="1"/>
  <c r="A26" i="6" a="1"/>
  <c r="A26" i="6" s="1"/>
  <c r="F25" i="6" a="1"/>
  <c r="F25" i="6" s="1"/>
  <c r="E25" i="6" a="1"/>
  <c r="E25" i="6" s="1"/>
  <c r="D25" i="6" a="1"/>
  <c r="D25" i="6" s="1"/>
  <c r="C25" i="6" a="1"/>
  <c r="C25" i="6" s="1"/>
  <c r="A25" i="6" a="1"/>
  <c r="A25" i="6" s="1"/>
  <c r="F24" i="6" a="1"/>
  <c r="F24" i="6" s="1"/>
  <c r="E24" i="6" a="1"/>
  <c r="E24" i="6" s="1"/>
  <c r="D24" i="6" a="1"/>
  <c r="D24" i="6" s="1"/>
  <c r="C24" i="6" a="1"/>
  <c r="C24" i="6" s="1"/>
  <c r="A24" i="6" a="1"/>
  <c r="A24" i="6" s="1"/>
  <c r="F23" i="6" a="1"/>
  <c r="F23" i="6" s="1"/>
  <c r="E23" i="6" a="1"/>
  <c r="E23" i="6" s="1"/>
  <c r="D23" i="6" a="1"/>
  <c r="D23" i="6" s="1"/>
  <c r="C23" i="6" a="1"/>
  <c r="C23" i="6" s="1"/>
  <c r="A23" i="6" a="1"/>
  <c r="A23" i="6" s="1"/>
  <c r="F22" i="6" a="1"/>
  <c r="F22" i="6" s="1"/>
  <c r="E22" i="6" a="1"/>
  <c r="E22" i="6" s="1"/>
  <c r="D22" i="6" a="1"/>
  <c r="D22" i="6" s="1"/>
  <c r="C22" i="6" a="1"/>
  <c r="C22" i="6" s="1"/>
  <c r="A22" i="6" a="1"/>
  <c r="A22" i="6" s="1"/>
  <c r="F21" i="6" a="1"/>
  <c r="F21" i="6" s="1"/>
  <c r="E21" i="6" a="1"/>
  <c r="E21" i="6" s="1"/>
  <c r="D21" i="6" a="1"/>
  <c r="D21" i="6" s="1"/>
  <c r="C21" i="6" a="1"/>
  <c r="C21" i="6" s="1"/>
  <c r="A21" i="6" a="1"/>
  <c r="A21" i="6" s="1"/>
  <c r="F20" i="6" a="1"/>
  <c r="F20" i="6" s="1"/>
  <c r="E20" i="6" a="1"/>
  <c r="E20" i="6" s="1"/>
  <c r="D20" i="6" a="1"/>
  <c r="D20" i="6" s="1"/>
  <c r="C20" i="6" a="1"/>
  <c r="C20" i="6" s="1"/>
  <c r="A20" i="6" a="1"/>
  <c r="A20" i="6" s="1"/>
  <c r="F19" i="6" a="1"/>
  <c r="F19" i="6" s="1"/>
  <c r="E19" i="6" a="1"/>
  <c r="E19" i="6" s="1"/>
  <c r="D19" i="6" a="1"/>
  <c r="D19" i="6" s="1"/>
  <c r="C19" i="6" a="1"/>
  <c r="C19" i="6" s="1"/>
  <c r="A19" i="6" a="1"/>
  <c r="A19" i="6" s="1"/>
  <c r="F18" i="6" a="1"/>
  <c r="F18" i="6" s="1"/>
  <c r="E18" i="6" a="1"/>
  <c r="E18" i="6" s="1"/>
  <c r="D18" i="6" a="1"/>
  <c r="D18" i="6" s="1"/>
  <c r="C18" i="6" a="1"/>
  <c r="C18" i="6" s="1"/>
  <c r="A18" i="6" a="1"/>
  <c r="A18" i="6" s="1"/>
  <c r="F17" i="6" a="1"/>
  <c r="F17" i="6" s="1"/>
  <c r="E17" i="6" a="1"/>
  <c r="E17" i="6" s="1"/>
  <c r="D17" i="6" a="1"/>
  <c r="D17" i="6" s="1"/>
  <c r="C17" i="6" a="1"/>
  <c r="C17" i="6" s="1"/>
  <c r="A17" i="6" a="1"/>
  <c r="A17" i="6" s="1"/>
  <c r="F16" i="6" a="1"/>
  <c r="F16" i="6" s="1"/>
  <c r="E16" i="6" a="1"/>
  <c r="E16" i="6" s="1"/>
  <c r="D16" i="6" a="1"/>
  <c r="D16" i="6" s="1"/>
  <c r="C16" i="6" a="1"/>
  <c r="C16" i="6" s="1"/>
  <c r="A16" i="6" a="1"/>
  <c r="A16" i="6" s="1"/>
  <c r="F15" i="6" a="1"/>
  <c r="F15" i="6" s="1"/>
  <c r="E15" i="6" a="1"/>
  <c r="E15" i="6" s="1"/>
  <c r="D15" i="6" a="1"/>
  <c r="D15" i="6" s="1"/>
  <c r="C15" i="6" a="1"/>
  <c r="C15" i="6" s="1"/>
  <c r="A15" i="6" a="1"/>
  <c r="A15" i="6" s="1"/>
  <c r="F14" i="6" a="1"/>
  <c r="F14" i="6" s="1"/>
  <c r="E14" i="6" a="1"/>
  <c r="E14" i="6" s="1"/>
  <c r="D14" i="6" a="1"/>
  <c r="D14" i="6" s="1"/>
  <c r="C14" i="6" a="1"/>
  <c r="C14" i="6" s="1"/>
  <c r="A14" i="6" a="1"/>
  <c r="A14" i="6" s="1"/>
  <c r="F13" i="6" a="1"/>
  <c r="F13" i="6" s="1"/>
  <c r="E13" i="6" a="1"/>
  <c r="E13" i="6" s="1"/>
  <c r="D13" i="6" a="1"/>
  <c r="D13" i="6" s="1"/>
  <c r="C13" i="6" a="1"/>
  <c r="C13" i="6" s="1"/>
  <c r="A13" i="6" a="1"/>
  <c r="A13" i="6" s="1"/>
  <c r="F12" i="6" a="1"/>
  <c r="F12" i="6" s="1"/>
  <c r="E12" i="6" a="1"/>
  <c r="E12" i="6" s="1"/>
  <c r="D12" i="6" a="1"/>
  <c r="D12" i="6" s="1"/>
  <c r="C12" i="6" a="1"/>
  <c r="C12" i="6" s="1"/>
  <c r="A12" i="6" a="1"/>
  <c r="A12" i="6" s="1"/>
  <c r="F11" i="6" a="1"/>
  <c r="F11" i="6" s="1"/>
  <c r="E11" i="6" a="1"/>
  <c r="E11" i="6" s="1"/>
  <c r="D11" i="6" a="1"/>
  <c r="D11" i="6" s="1"/>
  <c r="C11" i="6" a="1"/>
  <c r="C11" i="6" s="1"/>
  <c r="A11" i="6" a="1"/>
  <c r="A11" i="6" s="1"/>
  <c r="F10" i="6" a="1"/>
  <c r="F10" i="6" s="1"/>
  <c r="E10" i="6" a="1"/>
  <c r="E10" i="6" s="1"/>
  <c r="D10" i="6" a="1"/>
  <c r="D10" i="6" s="1"/>
  <c r="C10" i="6" a="1"/>
  <c r="C10" i="6" s="1"/>
  <c r="A10" i="6" a="1"/>
  <c r="A10" i="6" s="1"/>
  <c r="F9" i="6" a="1"/>
  <c r="F9" i="6" s="1"/>
  <c r="E9" i="6" a="1"/>
  <c r="E9" i="6" s="1"/>
  <c r="D9" i="6" a="1"/>
  <c r="D9" i="6" s="1"/>
  <c r="C9" i="6" a="1"/>
  <c r="C9" i="6" s="1"/>
  <c r="A9" i="6" a="1"/>
  <c r="A9" i="6" s="1"/>
  <c r="F8" i="6" a="1"/>
  <c r="F8" i="6" s="1"/>
  <c r="E8" i="6" a="1"/>
  <c r="E8" i="6" s="1"/>
  <c r="D8" i="6" a="1"/>
  <c r="D8" i="6" s="1"/>
  <c r="C8" i="6" a="1"/>
  <c r="C8" i="6" s="1"/>
  <c r="A8" i="6" a="1"/>
  <c r="A8" i="6" s="1"/>
  <c r="F7" i="6" a="1"/>
  <c r="F7" i="6" s="1"/>
  <c r="E7" i="6" a="1"/>
  <c r="E7" i="6" s="1"/>
  <c r="D7" i="6" a="1"/>
  <c r="D7" i="6" s="1"/>
  <c r="C7" i="6" a="1"/>
  <c r="C7" i="6" s="1"/>
  <c r="B7" i="6" a="1"/>
  <c r="B7" i="6" s="1"/>
  <c r="A7" i="6" a="1"/>
  <c r="A7" i="6" s="1"/>
  <c r="F6" i="6" a="1"/>
  <c r="F6" i="6" s="1"/>
  <c r="E6" i="6" a="1"/>
  <c r="E6" i="6" s="1"/>
  <c r="D6" i="6" a="1"/>
  <c r="D6" i="6" s="1"/>
  <c r="C6" i="6" a="1"/>
  <c r="C6" i="6" s="1"/>
  <c r="B6" i="6" a="1"/>
  <c r="B6" i="6" s="1"/>
  <c r="A6" i="6" a="1"/>
  <c r="A6" i="6" s="1"/>
  <c r="H3" i="1"/>
  <c r="H4" i="1" s="1"/>
  <c r="H5" i="1" s="1"/>
  <c r="H6" i="1" s="1"/>
  <c r="H7" i="1" s="1"/>
  <c r="H8" i="1" s="1"/>
  <c r="H9" i="1" s="1"/>
  <c r="H10" i="1" s="1"/>
  <c r="H11" i="1" s="1"/>
  <c r="H12" i="1" s="1"/>
  <c r="H13" i="1" s="1"/>
  <c r="H14" i="1" s="1"/>
  <c r="H15" i="1" s="1"/>
  <c r="H16" i="1" s="1"/>
  <c r="H17" i="1" s="1"/>
  <c r="H18" i="1" s="1"/>
  <c r="H19" i="1" s="1"/>
  <c r="H20" i="1" s="1"/>
  <c r="H21" i="1" s="1"/>
  <c r="H22" i="1" s="1"/>
  <c r="H23" i="1" s="1"/>
  <c r="H24" i="1" s="1"/>
  <c r="H25" i="1" s="1"/>
  <c r="H26" i="1" s="1"/>
  <c r="H27" i="1" s="1"/>
  <c r="H28" i="1" s="1"/>
  <c r="H29" i="1" s="1"/>
  <c r="H30" i="1" s="1"/>
  <c r="H31" i="1" s="1"/>
  <c r="H32" i="1" s="1"/>
  <c r="H33" i="1" s="1"/>
  <c r="H34" i="1" s="1"/>
  <c r="H35" i="1" s="1"/>
  <c r="H36" i="1" s="1"/>
  <c r="H37" i="1" s="1"/>
  <c r="H38" i="1" s="1"/>
  <c r="H39" i="1" s="1"/>
  <c r="H40" i="1" s="1"/>
  <c r="H41" i="1" s="1"/>
  <c r="H42" i="1" s="1"/>
  <c r="H43" i="1" s="1"/>
  <c r="H44" i="1" s="1"/>
  <c r="H45" i="1" s="1"/>
  <c r="H46" i="1" s="1"/>
  <c r="H47" i="1" s="1"/>
  <c r="H48" i="1" s="1"/>
  <c r="H49" i="1" s="1"/>
  <c r="H50" i="1" s="1"/>
  <c r="H51" i="1" s="1"/>
  <c r="H52" i="1" s="1"/>
  <c r="H53" i="1" s="1"/>
  <c r="H54" i="1" s="1"/>
  <c r="H55" i="1" s="1"/>
  <c r="H56" i="1" s="1"/>
  <c r="H57" i="1" s="1"/>
  <c r="H58" i="1" s="1"/>
  <c r="H59" i="1" s="1"/>
  <c r="H60" i="1" s="1"/>
  <c r="H61" i="1" s="1"/>
  <c r="H62" i="1" s="1"/>
  <c r="H63" i="1" s="1"/>
  <c r="H64" i="1" s="1"/>
  <c r="H65" i="1" s="1"/>
  <c r="H66" i="1" s="1"/>
  <c r="H67" i="1" s="1"/>
  <c r="H68" i="1" s="1"/>
  <c r="H69" i="1" s="1"/>
  <c r="H70" i="1" s="1"/>
  <c r="H71" i="1" s="1"/>
  <c r="H72" i="1" s="1"/>
  <c r="H73" i="1" s="1"/>
  <c r="H74" i="1" s="1"/>
  <c r="H75" i="1" s="1"/>
  <c r="H76" i="1" s="1"/>
  <c r="H77" i="1" s="1"/>
  <c r="H78" i="1" s="1"/>
  <c r="H79" i="1" s="1"/>
  <c r="H80" i="1" s="1"/>
  <c r="H81" i="1" s="1"/>
  <c r="H82" i="1" s="1"/>
  <c r="H83" i="1" s="1"/>
  <c r="H84" i="1" s="1"/>
  <c r="H85" i="1" s="1"/>
  <c r="H86" i="1" s="1"/>
  <c r="H87" i="1" s="1"/>
  <c r="H88" i="1" s="1"/>
  <c r="H89" i="1" s="1"/>
  <c r="H90" i="1" s="1"/>
  <c r="H91" i="1" s="1"/>
  <c r="H92" i="1" s="1"/>
  <c r="H93" i="1" s="1"/>
  <c r="H94" i="1" s="1"/>
  <c r="H95" i="1" s="1"/>
  <c r="H96" i="1" s="1"/>
  <c r="H97" i="1" s="1"/>
  <c r="H98" i="1" s="1"/>
  <c r="H99" i="1" s="1"/>
  <c r="H100" i="1" s="1"/>
  <c r="B23" i="8" l="1"/>
  <c r="F27" i="8"/>
  <c r="E15" i="9"/>
  <c r="J31" i="8"/>
  <c r="H21" i="8"/>
  <c r="B25" i="8"/>
  <c r="L31" i="8"/>
  <c r="D21" i="8"/>
  <c r="J23" i="8"/>
  <c r="H25" i="8"/>
  <c r="B27" i="8"/>
  <c r="J27" i="8"/>
  <c r="F29" i="8"/>
  <c r="B31" i="8"/>
  <c r="B21" i="8"/>
  <c r="J21" i="8"/>
  <c r="H27" i="8"/>
  <c r="B29" i="8"/>
  <c r="J31" i="9"/>
  <c r="F21" i="8"/>
  <c r="J25" i="8"/>
  <c r="D27" i="8"/>
  <c r="J29" i="8"/>
  <c r="H31" i="8"/>
  <c r="H23" i="8"/>
  <c r="H29" i="8"/>
  <c r="L23" i="8"/>
  <c r="L29" i="8"/>
  <c r="D25" i="9"/>
  <c r="L21" i="8"/>
  <c r="D25" i="8"/>
  <c r="L27" i="8"/>
  <c r="D31" i="8"/>
  <c r="F25" i="8"/>
  <c r="F31" i="8"/>
  <c r="D23" i="8"/>
  <c r="L25" i="8"/>
  <c r="D29" i="8"/>
  <c r="J23" i="9"/>
  <c r="B31" i="9"/>
  <c r="D3" i="8"/>
  <c r="H3" i="8"/>
  <c r="K6" i="8"/>
  <c r="K10" i="8"/>
  <c r="K14" i="8"/>
  <c r="K20" i="8"/>
  <c r="E22" i="8"/>
  <c r="I22" i="8"/>
  <c r="M22" i="8"/>
  <c r="E24" i="8"/>
  <c r="I24" i="8"/>
  <c r="M24" i="8"/>
  <c r="E26" i="8"/>
  <c r="I26" i="8"/>
  <c r="M26" i="8"/>
  <c r="E28" i="8"/>
  <c r="I28" i="8"/>
  <c r="M28" i="8"/>
  <c r="E30" i="8"/>
  <c r="I30" i="8"/>
  <c r="M30" i="8"/>
  <c r="E32" i="8"/>
  <c r="I32" i="8"/>
  <c r="M32" i="8"/>
  <c r="J6" i="9"/>
  <c r="F16" i="9"/>
  <c r="L21" i="9"/>
  <c r="F27" i="9"/>
  <c r="L29" i="9"/>
  <c r="B3" i="8"/>
  <c r="F3" i="8"/>
  <c r="L3" i="8"/>
  <c r="C6" i="8"/>
  <c r="C10" i="8"/>
  <c r="C14" i="8"/>
  <c r="C20" i="8"/>
  <c r="C21" i="8"/>
  <c r="E21" i="8"/>
  <c r="G21" i="8"/>
  <c r="I21" i="8"/>
  <c r="K21" i="8"/>
  <c r="C22" i="8"/>
  <c r="G22" i="8"/>
  <c r="C23" i="8"/>
  <c r="E23" i="8"/>
  <c r="G23" i="8"/>
  <c r="I23" i="8"/>
  <c r="K23" i="8"/>
  <c r="C24" i="8"/>
  <c r="G24" i="8"/>
  <c r="C25" i="8"/>
  <c r="E25" i="8"/>
  <c r="G25" i="8"/>
  <c r="I25" i="8"/>
  <c r="K25" i="8"/>
  <c r="C26" i="8"/>
  <c r="G26" i="8"/>
  <c r="C27" i="8"/>
  <c r="E27" i="8"/>
  <c r="G27" i="8"/>
  <c r="I27" i="8"/>
  <c r="K27" i="8"/>
  <c r="C28" i="8"/>
  <c r="G28" i="8"/>
  <c r="C29" i="8"/>
  <c r="E29" i="8"/>
  <c r="G29" i="8"/>
  <c r="I29" i="8"/>
  <c r="K29" i="8"/>
  <c r="C30" i="8"/>
  <c r="G30" i="8"/>
  <c r="C31" i="8"/>
  <c r="E31" i="8"/>
  <c r="G31" i="8"/>
  <c r="I31" i="8"/>
  <c r="K31" i="8"/>
  <c r="C32" i="8"/>
  <c r="G32" i="8"/>
  <c r="B6" i="9"/>
  <c r="B16" i="9"/>
  <c r="J16" i="9"/>
  <c r="F23" i="9"/>
  <c r="B27" i="9"/>
  <c r="J27" i="9"/>
  <c r="F31" i="9"/>
  <c r="G18" i="8"/>
  <c r="C18" i="8"/>
  <c r="K18" i="8"/>
  <c r="G20" i="8"/>
  <c r="G8" i="8"/>
  <c r="G12" i="8"/>
  <c r="G16" i="8"/>
  <c r="M5" i="9"/>
  <c r="M14" i="9"/>
  <c r="L14" i="9"/>
  <c r="H14" i="9"/>
  <c r="D14" i="9"/>
  <c r="J14" i="9"/>
  <c r="C3" i="8"/>
  <c r="E3" i="8"/>
  <c r="G3" i="8"/>
  <c r="G6" i="8"/>
  <c r="C8" i="8"/>
  <c r="K8" i="8"/>
  <c r="G10" i="8"/>
  <c r="C12" i="8"/>
  <c r="K12" i="8"/>
  <c r="G14" i="8"/>
  <c r="C16" i="8"/>
  <c r="K16" i="8"/>
  <c r="E5" i="9"/>
  <c r="F6" i="9"/>
  <c r="B14" i="9"/>
  <c r="F14" i="9"/>
  <c r="K15" i="9"/>
  <c r="G15" i="9"/>
  <c r="C15" i="9"/>
  <c r="I15" i="9"/>
  <c r="J19" i="9"/>
  <c r="C19" i="9"/>
  <c r="M20" i="9"/>
  <c r="E20" i="9"/>
  <c r="M21" i="9"/>
  <c r="J21" i="9"/>
  <c r="F21" i="9"/>
  <c r="B21" i="9"/>
  <c r="H21" i="9"/>
  <c r="M24" i="9"/>
  <c r="E24" i="9"/>
  <c r="M25" i="9"/>
  <c r="J25" i="9"/>
  <c r="F25" i="9"/>
  <c r="B25" i="9"/>
  <c r="H25" i="9"/>
  <c r="M28" i="9"/>
  <c r="E28" i="9"/>
  <c r="M29" i="9"/>
  <c r="J29" i="9"/>
  <c r="F29" i="9"/>
  <c r="B29" i="9"/>
  <c r="H29" i="9"/>
  <c r="M32" i="9"/>
  <c r="E32" i="9"/>
  <c r="D16" i="9"/>
  <c r="H16" i="9"/>
  <c r="L16" i="9"/>
  <c r="D23" i="9"/>
  <c r="H23" i="9"/>
  <c r="L23" i="9"/>
  <c r="D27" i="9"/>
  <c r="H27" i="9"/>
  <c r="L27" i="9"/>
  <c r="D31" i="9"/>
  <c r="H31" i="9"/>
  <c r="L31" i="9"/>
  <c r="E4" i="8"/>
  <c r="I4" i="8"/>
  <c r="M4" i="8"/>
  <c r="C4" i="8"/>
  <c r="G4" i="8"/>
  <c r="D7" i="8"/>
  <c r="H7" i="8"/>
  <c r="L7" i="8"/>
  <c r="D11" i="8"/>
  <c r="H11" i="8"/>
  <c r="L11" i="8"/>
  <c r="D13" i="8"/>
  <c r="H13" i="8"/>
  <c r="L13" i="8"/>
  <c r="C19" i="8"/>
  <c r="E19" i="8"/>
  <c r="G19" i="8"/>
  <c r="I19" i="8"/>
  <c r="K19" i="8"/>
  <c r="M19" i="8"/>
  <c r="D9" i="8"/>
  <c r="H9" i="8"/>
  <c r="L9" i="8"/>
  <c r="C15" i="8"/>
  <c r="E15" i="8"/>
  <c r="G15" i="8"/>
  <c r="I15" i="8"/>
  <c r="K15" i="8"/>
  <c r="M15" i="8"/>
  <c r="C17" i="8"/>
  <c r="E17" i="8"/>
  <c r="G17" i="8"/>
  <c r="I17" i="8"/>
  <c r="K17" i="8"/>
  <c r="M17" i="8"/>
  <c r="E6" i="8"/>
  <c r="I6" i="8"/>
  <c r="B7" i="8"/>
  <c r="F7" i="8"/>
  <c r="J7" i="8"/>
  <c r="E8" i="8"/>
  <c r="I8" i="8"/>
  <c r="B9" i="8"/>
  <c r="F9" i="8"/>
  <c r="J9" i="8"/>
  <c r="E10" i="8"/>
  <c r="I10" i="8"/>
  <c r="B11" i="8"/>
  <c r="F11" i="8"/>
  <c r="J11" i="8"/>
  <c r="E12" i="8"/>
  <c r="I12" i="8"/>
  <c r="B13" i="8"/>
  <c r="F13" i="8"/>
  <c r="J13" i="8"/>
  <c r="E14" i="8"/>
  <c r="I14" i="8"/>
  <c r="B15" i="8"/>
  <c r="D15" i="8"/>
  <c r="F15" i="8"/>
  <c r="H15" i="8"/>
  <c r="J15" i="8"/>
  <c r="E16" i="8"/>
  <c r="I16" i="8"/>
  <c r="B17" i="8"/>
  <c r="D17" i="8"/>
  <c r="F17" i="8"/>
  <c r="H17" i="8"/>
  <c r="J17" i="8"/>
  <c r="E18" i="8"/>
  <c r="I18" i="8"/>
  <c r="B19" i="8"/>
  <c r="D19" i="8"/>
  <c r="F19" i="8"/>
  <c r="H19" i="8"/>
  <c r="J19" i="8"/>
  <c r="E20" i="8"/>
  <c r="I20" i="8"/>
  <c r="D5" i="8"/>
  <c r="H5" i="8"/>
  <c r="L5" i="8"/>
  <c r="B5" i="8"/>
  <c r="F5" i="8"/>
  <c r="J5" i="8"/>
  <c r="E9" i="9"/>
  <c r="M9" i="9"/>
  <c r="D4" i="9"/>
  <c r="H4" i="9"/>
  <c r="L4" i="9"/>
  <c r="D8" i="9"/>
  <c r="H8" i="9"/>
  <c r="L8" i="9"/>
  <c r="C3" i="9"/>
  <c r="E3" i="9"/>
  <c r="G3" i="9"/>
  <c r="K3" i="9"/>
  <c r="I7" i="9"/>
  <c r="B3" i="9"/>
  <c r="D3" i="9"/>
  <c r="F3" i="9"/>
  <c r="I3" i="9"/>
  <c r="B4" i="9"/>
  <c r="F4" i="9"/>
  <c r="J4" i="9"/>
  <c r="D6" i="9"/>
  <c r="H6" i="9"/>
  <c r="L6" i="9"/>
  <c r="E7" i="9"/>
  <c r="B8" i="9"/>
  <c r="F8" i="9"/>
  <c r="J8" i="9"/>
  <c r="M3" i="8"/>
  <c r="K3" i="8"/>
  <c r="I3" i="8"/>
  <c r="L4" i="8"/>
  <c r="J4" i="8"/>
  <c r="H4" i="8"/>
  <c r="F4" i="8"/>
  <c r="D4" i="8"/>
  <c r="B4" i="8"/>
  <c r="L6" i="8"/>
  <c r="J6" i="8"/>
  <c r="H6" i="8"/>
  <c r="F6" i="8"/>
  <c r="D6" i="8"/>
  <c r="B6" i="8"/>
  <c r="L8" i="8"/>
  <c r="J8" i="8"/>
  <c r="H8" i="8"/>
  <c r="F8" i="8"/>
  <c r="D8" i="8"/>
  <c r="B8" i="8"/>
  <c r="L10" i="8"/>
  <c r="J10" i="8"/>
  <c r="H10" i="8"/>
  <c r="F10" i="8"/>
  <c r="D10" i="8"/>
  <c r="B10" i="8"/>
  <c r="L12" i="8"/>
  <c r="J12" i="8"/>
  <c r="H12" i="8"/>
  <c r="F12" i="8"/>
  <c r="D12" i="8"/>
  <c r="B12" i="8"/>
  <c r="L14" i="8"/>
  <c r="J14" i="8"/>
  <c r="H14" i="8"/>
  <c r="F14" i="8"/>
  <c r="D14" i="8"/>
  <c r="B14" i="8"/>
  <c r="L16" i="8"/>
  <c r="J16" i="8"/>
  <c r="H16" i="8"/>
  <c r="F16" i="8"/>
  <c r="D16" i="8"/>
  <c r="B16" i="8"/>
  <c r="L18" i="8"/>
  <c r="J18" i="8"/>
  <c r="H18" i="8"/>
  <c r="F18" i="8"/>
  <c r="D18" i="8"/>
  <c r="B18" i="8"/>
  <c r="L20" i="8"/>
  <c r="J20" i="8"/>
  <c r="H20" i="8"/>
  <c r="F20" i="8"/>
  <c r="D20" i="8"/>
  <c r="B20" i="8"/>
  <c r="L22" i="8"/>
  <c r="J22" i="8"/>
  <c r="H22" i="8"/>
  <c r="F22" i="8"/>
  <c r="D22" i="8"/>
  <c r="B22" i="8"/>
  <c r="L24" i="8"/>
  <c r="J24" i="8"/>
  <c r="H24" i="8"/>
  <c r="F24" i="8"/>
  <c r="D24" i="8"/>
  <c r="B24" i="8"/>
  <c r="L26" i="8"/>
  <c r="J26" i="8"/>
  <c r="H26" i="8"/>
  <c r="F26" i="8"/>
  <c r="D26" i="8"/>
  <c r="B26" i="8"/>
  <c r="L28" i="8"/>
  <c r="J28" i="8"/>
  <c r="H28" i="8"/>
  <c r="F28" i="8"/>
  <c r="D28" i="8"/>
  <c r="B28" i="8"/>
  <c r="L30" i="8"/>
  <c r="J30" i="8"/>
  <c r="H30" i="8"/>
  <c r="F30" i="8"/>
  <c r="D30" i="8"/>
  <c r="B30" i="8"/>
  <c r="L32" i="8"/>
  <c r="J32" i="8"/>
  <c r="H32" i="8"/>
  <c r="F32" i="8"/>
  <c r="D32" i="8"/>
  <c r="B32" i="8"/>
  <c r="K5" i="9"/>
  <c r="G5" i="9"/>
  <c r="C5" i="9"/>
  <c r="K7" i="9"/>
  <c r="G7" i="9"/>
  <c r="C7" i="9"/>
  <c r="K9" i="9"/>
  <c r="G9" i="9"/>
  <c r="C9" i="9"/>
  <c r="L11" i="9"/>
  <c r="D11" i="9"/>
  <c r="M22" i="9"/>
  <c r="E22" i="9"/>
  <c r="M26" i="9"/>
  <c r="E26" i="9"/>
  <c r="M30" i="9"/>
  <c r="E30" i="9"/>
  <c r="C5" i="8"/>
  <c r="E5" i="8"/>
  <c r="G5" i="8"/>
  <c r="I5" i="8"/>
  <c r="K5" i="8"/>
  <c r="C7" i="8"/>
  <c r="E7" i="8"/>
  <c r="G7" i="8"/>
  <c r="I7" i="8"/>
  <c r="K7" i="8"/>
  <c r="C9" i="8"/>
  <c r="E9" i="8"/>
  <c r="G9" i="8"/>
  <c r="I9" i="8"/>
  <c r="K9" i="8"/>
  <c r="C11" i="8"/>
  <c r="E11" i="8"/>
  <c r="G11" i="8"/>
  <c r="I11" i="8"/>
  <c r="K11" i="8"/>
  <c r="C13" i="8"/>
  <c r="E13" i="8"/>
  <c r="G13" i="8"/>
  <c r="I13" i="8"/>
  <c r="K13" i="8"/>
  <c r="L3" i="9"/>
  <c r="J3" i="9"/>
  <c r="H3" i="9"/>
  <c r="L5" i="9"/>
  <c r="J5" i="9"/>
  <c r="H5" i="9"/>
  <c r="F5" i="9"/>
  <c r="D5" i="9"/>
  <c r="B5" i="9"/>
  <c r="L7" i="9"/>
  <c r="J7" i="9"/>
  <c r="H7" i="9"/>
  <c r="F7" i="9"/>
  <c r="D7" i="9"/>
  <c r="B7" i="9"/>
  <c r="L9" i="9"/>
  <c r="J9" i="9"/>
  <c r="H9" i="9"/>
  <c r="F9" i="9"/>
  <c r="D9" i="9"/>
  <c r="B9" i="9"/>
  <c r="M11" i="9"/>
  <c r="J11" i="9"/>
  <c r="F11" i="9"/>
  <c r="B11" i="9"/>
  <c r="L15" i="9"/>
  <c r="J15" i="9"/>
  <c r="H15" i="9"/>
  <c r="F15" i="9"/>
  <c r="D15" i="9"/>
  <c r="B15" i="9"/>
  <c r="M19" i="9"/>
  <c r="K19" i="9"/>
  <c r="I19" i="9"/>
  <c r="G19" i="9"/>
  <c r="E19" i="9"/>
  <c r="L19" i="9"/>
  <c r="H19" i="9"/>
  <c r="D19" i="9"/>
  <c r="B19" i="9"/>
  <c r="L20" i="9"/>
  <c r="J20" i="9"/>
  <c r="H20" i="9"/>
  <c r="F20" i="9"/>
  <c r="D20" i="9"/>
  <c r="B20" i="9"/>
  <c r="K20" i="9"/>
  <c r="G20" i="9"/>
  <c r="C20" i="9"/>
  <c r="L22" i="9"/>
  <c r="J22" i="9"/>
  <c r="H22" i="9"/>
  <c r="F22" i="9"/>
  <c r="D22" i="9"/>
  <c r="B22" i="9"/>
  <c r="K22" i="9"/>
  <c r="G22" i="9"/>
  <c r="C22" i="9"/>
  <c r="L24" i="9"/>
  <c r="J24" i="9"/>
  <c r="H24" i="9"/>
  <c r="F24" i="9"/>
  <c r="D24" i="9"/>
  <c r="B24" i="9"/>
  <c r="K24" i="9"/>
  <c r="G24" i="9"/>
  <c r="C24" i="9"/>
  <c r="L26" i="9"/>
  <c r="J26" i="9"/>
  <c r="H26" i="9"/>
  <c r="F26" i="9"/>
  <c r="D26" i="9"/>
  <c r="B26" i="9"/>
  <c r="K26" i="9"/>
  <c r="G26" i="9"/>
  <c r="C26" i="9"/>
  <c r="L28" i="9"/>
  <c r="J28" i="9"/>
  <c r="H28" i="9"/>
  <c r="F28" i="9"/>
  <c r="D28" i="9"/>
  <c r="B28" i="9"/>
  <c r="K28" i="9"/>
  <c r="G28" i="9"/>
  <c r="C28" i="9"/>
  <c r="L30" i="9"/>
  <c r="J30" i="9"/>
  <c r="H30" i="9"/>
  <c r="F30" i="9"/>
  <c r="D30" i="9"/>
  <c r="B30" i="9"/>
  <c r="K30" i="9"/>
  <c r="G30" i="9"/>
  <c r="C30" i="9"/>
  <c r="L32" i="9"/>
  <c r="J32" i="9"/>
  <c r="H32" i="9"/>
  <c r="F32" i="9"/>
  <c r="D32" i="9"/>
  <c r="B32" i="9"/>
  <c r="K32" i="9"/>
  <c r="G32" i="9"/>
  <c r="C32" i="9"/>
  <c r="C4" i="9"/>
  <c r="E4" i="9"/>
  <c r="G4" i="9"/>
  <c r="I4" i="9"/>
  <c r="K4" i="9"/>
  <c r="C6" i="9"/>
  <c r="E6" i="9"/>
  <c r="G6" i="9"/>
  <c r="I6" i="9"/>
  <c r="K6" i="9"/>
  <c r="C8" i="9"/>
  <c r="E8" i="9"/>
  <c r="G8" i="9"/>
  <c r="I8" i="9"/>
  <c r="K8" i="9"/>
  <c r="C14" i="9"/>
  <c r="E14" i="9"/>
  <c r="G14" i="9"/>
  <c r="I14" i="9"/>
  <c r="K14" i="9"/>
  <c r="C16" i="9"/>
  <c r="E16" i="9"/>
  <c r="G16" i="9"/>
  <c r="I16" i="9"/>
  <c r="K16" i="9"/>
  <c r="C21" i="9"/>
  <c r="E21" i="9"/>
  <c r="G21" i="9"/>
  <c r="I21" i="9"/>
  <c r="K21" i="9"/>
  <c r="C23" i="9"/>
  <c r="E23" i="9"/>
  <c r="G23" i="9"/>
  <c r="I23" i="9"/>
  <c r="K23" i="9"/>
  <c r="C25" i="9"/>
  <c r="E25" i="9"/>
  <c r="G25" i="9"/>
  <c r="I25" i="9"/>
  <c r="K25" i="9"/>
  <c r="C27" i="9"/>
  <c r="E27" i="9"/>
  <c r="G27" i="9"/>
  <c r="I27" i="9"/>
  <c r="K27" i="9"/>
  <c r="C29" i="9"/>
  <c r="E29" i="9"/>
  <c r="G29" i="9"/>
  <c r="I29" i="9"/>
  <c r="K29" i="9"/>
  <c r="C31" i="9"/>
  <c r="E31" i="9"/>
  <c r="G31" i="9"/>
  <c r="I31" i="9"/>
  <c r="K31" i="9"/>
  <c r="C13" i="9"/>
  <c r="E13" i="9"/>
  <c r="G13" i="9"/>
  <c r="I13" i="9"/>
  <c r="K13" i="9"/>
  <c r="M13" i="9"/>
  <c r="B13" i="9"/>
  <c r="D13" i="9"/>
  <c r="F13" i="9"/>
  <c r="H13" i="9"/>
  <c r="J13" i="9"/>
  <c r="N33" i="12"/>
  <c r="T6" i="10" s="1"/>
  <c r="E40" i="9"/>
  <c r="I40" i="9"/>
  <c r="M40" i="9"/>
  <c r="C40" i="9"/>
  <c r="G40" i="9"/>
  <c r="K40" i="9"/>
  <c r="D40" i="9"/>
  <c r="F40" i="9"/>
  <c r="H40" i="9"/>
  <c r="J40" i="9"/>
  <c r="C10" i="9"/>
  <c r="E10" i="9"/>
  <c r="G10" i="9"/>
  <c r="I10" i="9"/>
  <c r="K10" i="9"/>
  <c r="M10" i="9"/>
  <c r="B10" i="9"/>
  <c r="D10" i="9"/>
  <c r="F10" i="9"/>
  <c r="H10" i="9"/>
  <c r="J10" i="9"/>
  <c r="C12" i="9"/>
  <c r="E12" i="9"/>
  <c r="G12" i="9"/>
  <c r="I12" i="9"/>
  <c r="K12" i="9"/>
  <c r="M12" i="9"/>
  <c r="C11" i="9"/>
  <c r="E11" i="9"/>
  <c r="G11" i="9"/>
  <c r="I11" i="9"/>
  <c r="K11" i="9"/>
  <c r="B12" i="9"/>
  <c r="D12" i="9"/>
  <c r="F12" i="9"/>
  <c r="H12" i="9"/>
  <c r="J12" i="9"/>
  <c r="J33" i="12"/>
  <c r="P5" i="10" s="1"/>
  <c r="C26" i="10" s="1"/>
  <c r="L33" i="12"/>
  <c r="G750" i="6"/>
  <c r="G748" i="6"/>
  <c r="G546" i="6"/>
  <c r="G547" i="6"/>
  <c r="G611" i="6"/>
  <c r="G652" i="6"/>
  <c r="G674" i="6"/>
  <c r="G683" i="6"/>
  <c r="G119" i="6"/>
  <c r="G565" i="6"/>
  <c r="G545" i="6"/>
  <c r="G137" i="6"/>
  <c r="G170" i="6"/>
  <c r="G173" i="6"/>
  <c r="G181" i="6"/>
  <c r="G192" i="6"/>
  <c r="G195" i="6"/>
  <c r="G201" i="6"/>
  <c r="G202" i="6"/>
  <c r="G328" i="6"/>
  <c r="G363" i="6"/>
  <c r="G366" i="6"/>
  <c r="G385" i="6"/>
  <c r="G513" i="6"/>
  <c r="G540" i="6"/>
  <c r="G121" i="6"/>
  <c r="G122" i="6"/>
  <c r="G206" i="6"/>
  <c r="G223" i="6"/>
  <c r="G225" i="6"/>
  <c r="G226" i="6"/>
  <c r="G311" i="6"/>
  <c r="G433" i="6"/>
  <c r="G434" i="6"/>
  <c r="G456" i="6"/>
  <c r="G471" i="6"/>
  <c r="G472" i="6"/>
  <c r="G478" i="6"/>
  <c r="G481" i="6"/>
  <c r="G490" i="6"/>
  <c r="G518" i="6"/>
  <c r="G536" i="6"/>
  <c r="G549" i="6"/>
  <c r="G557" i="6"/>
  <c r="G568" i="6"/>
  <c r="G574" i="6"/>
  <c r="G578" i="6"/>
  <c r="G585" i="6"/>
  <c r="G591" i="6"/>
  <c r="G609" i="6"/>
  <c r="G229" i="6"/>
  <c r="G240" i="6"/>
  <c r="G241" i="6"/>
  <c r="G245" i="6"/>
  <c r="G246" i="6"/>
  <c r="G274" i="6"/>
  <c r="G125" i="6"/>
  <c r="G148" i="6"/>
  <c r="G150" i="6"/>
  <c r="G151" i="6"/>
  <c r="G717" i="6"/>
  <c r="G124" i="6"/>
  <c r="G132" i="6"/>
  <c r="G142" i="6"/>
  <c r="G154" i="6"/>
  <c r="G157" i="6"/>
  <c r="G158" i="6"/>
  <c r="G163" i="6"/>
  <c r="G164" i="6"/>
  <c r="G189" i="6"/>
  <c r="G210" i="6"/>
  <c r="G232" i="6"/>
  <c r="G235" i="6"/>
  <c r="G251" i="6"/>
  <c r="G252" i="6"/>
  <c r="G253" i="6"/>
  <c r="G254" i="6"/>
  <c r="G255" i="6"/>
  <c r="G291" i="6"/>
  <c r="G315" i="6"/>
  <c r="G318" i="6"/>
  <c r="G336" i="6"/>
  <c r="G355" i="6"/>
  <c r="G501" i="6"/>
  <c r="G506" i="6"/>
  <c r="G497" i="6"/>
  <c r="G498" i="6"/>
  <c r="G505" i="6"/>
  <c r="G511" i="6"/>
  <c r="G514" i="6"/>
  <c r="G519" i="6"/>
  <c r="G521" i="6"/>
  <c r="G525" i="6"/>
  <c r="G532" i="6"/>
  <c r="G533" i="6"/>
  <c r="G538" i="6"/>
  <c r="G539" i="6"/>
  <c r="G542" i="6"/>
  <c r="G558" i="6"/>
  <c r="G559" i="6"/>
  <c r="G560" i="6"/>
  <c r="G410" i="6"/>
  <c r="G411" i="6"/>
  <c r="G424" i="6"/>
  <c r="G439" i="6"/>
  <c r="G443" i="6"/>
  <c r="G469" i="6"/>
  <c r="G487" i="6"/>
  <c r="G488" i="6"/>
  <c r="G494" i="6"/>
  <c r="G495" i="6"/>
  <c r="G496" i="6"/>
  <c r="G502" i="6"/>
  <c r="G503" i="6"/>
  <c r="G504" i="6"/>
  <c r="G509" i="6"/>
  <c r="G510" i="6"/>
  <c r="G512" i="6"/>
  <c r="G515" i="6"/>
  <c r="G517" i="6"/>
  <c r="G520" i="6"/>
  <c r="G522" i="6"/>
  <c r="G527" i="6"/>
  <c r="G528" i="6"/>
  <c r="G530" i="6"/>
  <c r="G531" i="6"/>
  <c r="G535" i="6"/>
  <c r="G537" i="6"/>
  <c r="G541" i="6"/>
  <c r="G543" i="6"/>
  <c r="G544" i="6"/>
  <c r="G548" i="6"/>
  <c r="G551" i="6"/>
  <c r="G552" i="6"/>
  <c r="G553" i="6"/>
  <c r="G550" i="6"/>
  <c r="G554" i="6"/>
  <c r="G555" i="6"/>
  <c r="G556" i="6"/>
  <c r="G561" i="6"/>
  <c r="G562" i="6"/>
  <c r="G563" i="6"/>
  <c r="G569" i="6"/>
  <c r="G570" i="6"/>
  <c r="G571" i="6"/>
  <c r="G573" i="6"/>
  <c r="G575" i="6"/>
  <c r="G580" i="6"/>
  <c r="G612" i="6"/>
  <c r="G617" i="6"/>
  <c r="G646" i="6"/>
  <c r="G681" i="6"/>
  <c r="G694" i="6"/>
  <c r="G564" i="6"/>
  <c r="G566" i="6"/>
  <c r="G567" i="6"/>
  <c r="G572" i="6"/>
  <c r="G576" i="6"/>
  <c r="G577" i="6"/>
  <c r="G464" i="6"/>
  <c r="G526" i="6"/>
  <c r="G529" i="6"/>
  <c r="G534" i="6"/>
  <c r="G720" i="6"/>
  <c r="G6" i="6"/>
  <c r="G7" i="6" s="1"/>
  <c r="G8" i="6" s="1"/>
  <c r="G9" i="6" s="1"/>
  <c r="G10" i="6" s="1"/>
  <c r="G11" i="6" s="1"/>
  <c r="G12" i="6" s="1"/>
  <c r="G13" i="6" s="1"/>
  <c r="G14" i="6" s="1"/>
  <c r="G15" i="6" s="1"/>
  <c r="G16" i="6" s="1"/>
  <c r="G17" i="6" s="1"/>
  <c r="G18" i="6" s="1"/>
  <c r="G19" i="6" s="1"/>
  <c r="G20" i="6" s="1"/>
  <c r="G21" i="6" s="1"/>
  <c r="G22" i="6" s="1"/>
  <c r="G23" i="6" s="1"/>
  <c r="G24" i="6" s="1"/>
  <c r="G25" i="6" s="1"/>
  <c r="G26" i="6" s="1"/>
  <c r="G27" i="6" s="1"/>
  <c r="G28" i="6" s="1"/>
  <c r="G29" i="6" s="1"/>
  <c r="G30" i="6" s="1"/>
  <c r="G31" i="6" s="1"/>
  <c r="G32" i="6" s="1"/>
  <c r="G33" i="6" s="1"/>
  <c r="G34" i="6" s="1"/>
  <c r="G35" i="6" s="1"/>
  <c r="G36" i="6" s="1"/>
  <c r="G37" i="6" s="1"/>
  <c r="G38" i="6" s="1"/>
  <c r="G39" i="6" s="1"/>
  <c r="G40" i="6" s="1"/>
  <c r="G41" i="6" s="1"/>
  <c r="G42" i="6" s="1"/>
  <c r="G43" i="6" s="1"/>
  <c r="G44" i="6" s="1"/>
  <c r="G45" i="6" s="1"/>
  <c r="G46" i="6" s="1"/>
  <c r="G47" i="6" s="1"/>
  <c r="G48" i="6" s="1"/>
  <c r="G49" i="6" s="1"/>
  <c r="G50" i="6" s="1"/>
  <c r="G51" i="6" s="1"/>
  <c r="G52" i="6" s="1"/>
  <c r="G53" i="6" s="1"/>
  <c r="G54" i="6" s="1"/>
  <c r="G55" i="6" s="1"/>
  <c r="G56" i="6" s="1"/>
  <c r="G57" i="6" s="1"/>
  <c r="G58" i="6" s="1"/>
  <c r="G59" i="6" s="1"/>
  <c r="G60" i="6" s="1"/>
  <c r="G61" i="6" s="1"/>
  <c r="G62" i="6" s="1"/>
  <c r="G63" i="6" s="1"/>
  <c r="G64" i="6" s="1"/>
  <c r="G65" i="6" s="1"/>
  <c r="G66" i="6" s="1"/>
  <c r="G67" i="6" s="1"/>
  <c r="G68" i="6" s="1"/>
  <c r="G69" i="6" s="1"/>
  <c r="G70" i="6" s="1"/>
  <c r="G71" i="6" s="1"/>
  <c r="G72" i="6" s="1"/>
  <c r="G73" i="6" s="1"/>
  <c r="G74" i="6" s="1"/>
  <c r="G75" i="6" s="1"/>
  <c r="G76" i="6" s="1"/>
  <c r="G77" i="6" s="1"/>
  <c r="G78" i="6" s="1"/>
  <c r="G79" i="6" s="1"/>
  <c r="G80" i="6" s="1"/>
  <c r="G81" i="6" s="1"/>
  <c r="G82" i="6" s="1"/>
  <c r="G83" i="6" s="1"/>
  <c r="G84" i="6" s="1"/>
  <c r="G85" i="6" s="1"/>
  <c r="G86" i="6" s="1"/>
  <c r="G87" i="6" s="1"/>
  <c r="G88" i="6" s="1"/>
  <c r="G89" i="6" s="1"/>
  <c r="G90" i="6" s="1"/>
  <c r="G91" i="6" s="1"/>
  <c r="G92" i="6" s="1"/>
  <c r="G93" i="6" s="1"/>
  <c r="G94" i="6" s="1"/>
  <c r="G95" i="6" s="1"/>
  <c r="G96" i="6" s="1"/>
  <c r="G97" i="6" s="1"/>
  <c r="G98" i="6" s="1"/>
  <c r="G99" i="6" s="1"/>
  <c r="G100" i="6" s="1"/>
  <c r="G101" i="6" s="1"/>
  <c r="G102" i="6" s="1"/>
  <c r="G103" i="6" s="1"/>
  <c r="G104" i="6" s="1"/>
  <c r="G105" i="6" s="1"/>
  <c r="G106" i="6" s="1"/>
  <c r="G107" i="6" s="1"/>
  <c r="G108" i="6" s="1"/>
  <c r="G109" i="6" s="1"/>
  <c r="G110" i="6" s="1"/>
  <c r="G111" i="6" s="1"/>
  <c r="G112" i="6" s="1"/>
  <c r="G115" i="6"/>
  <c r="G126" i="6"/>
  <c r="G130" i="6"/>
  <c r="G135" i="6"/>
  <c r="G140" i="6"/>
  <c r="G144" i="6"/>
  <c r="G156" i="6"/>
  <c r="G160" i="6"/>
  <c r="G168" i="6"/>
  <c r="G172" i="6"/>
  <c r="G141" i="6"/>
  <c r="G145" i="6"/>
  <c r="G149" i="6"/>
  <c r="G159" i="6"/>
  <c r="G162" i="6"/>
  <c r="G165" i="6"/>
  <c r="G166" i="6"/>
  <c r="G175" i="6"/>
  <c r="G178" i="6"/>
  <c r="G179" i="6"/>
  <c r="G113" i="6"/>
  <c r="G118" i="6"/>
  <c r="G120" i="6"/>
  <c r="G123" i="6"/>
  <c r="G131" i="6"/>
  <c r="G134" i="6"/>
  <c r="G136" i="6"/>
  <c r="G139" i="6"/>
  <c r="G143" i="6"/>
  <c r="G147" i="6"/>
  <c r="G152" i="6"/>
  <c r="G155" i="6"/>
  <c r="G167" i="6"/>
  <c r="G171" i="6"/>
  <c r="G176" i="6"/>
  <c r="G180" i="6"/>
  <c r="G190" i="6"/>
  <c r="G196" i="6"/>
  <c r="G199" i="6"/>
  <c r="G207" i="6"/>
  <c r="G230" i="6"/>
  <c r="G239" i="6"/>
  <c r="G185" i="6"/>
  <c r="G186" i="6"/>
  <c r="G193" i="6"/>
  <c r="G194" i="6"/>
  <c r="G233" i="6"/>
  <c r="G234" i="6"/>
  <c r="G248" i="6"/>
  <c r="G249" i="6"/>
  <c r="G191" i="6"/>
  <c r="G197" i="6"/>
  <c r="G198" i="6"/>
  <c r="G200" i="6"/>
  <c r="G205" i="6"/>
  <c r="G208" i="6"/>
  <c r="G209" i="6"/>
  <c r="G221" i="6"/>
  <c r="G222" i="6"/>
  <c r="G224" i="6"/>
  <c r="G227" i="6"/>
  <c r="G228" i="6"/>
  <c r="G231" i="6"/>
  <c r="G236" i="6"/>
  <c r="G242" i="6"/>
  <c r="G247" i="6"/>
  <c r="G250" i="6"/>
  <c r="G259" i="6"/>
  <c r="G260" i="6"/>
  <c r="G278" i="6"/>
  <c r="G279" i="6"/>
  <c r="G283" i="6"/>
  <c r="G307" i="6"/>
  <c r="G323" i="6"/>
  <c r="G331" i="6"/>
  <c r="G347" i="6"/>
  <c r="G351" i="6"/>
  <c r="G359" i="6"/>
  <c r="G371" i="6"/>
  <c r="G379" i="6"/>
  <c r="G258" i="6"/>
  <c r="G261" i="6"/>
  <c r="G271" i="6"/>
  <c r="G272" i="6"/>
  <c r="G273" i="6"/>
  <c r="G275" i="6"/>
  <c r="G286" i="6"/>
  <c r="G295" i="6"/>
  <c r="G299" i="6"/>
  <c r="G303" i="6"/>
  <c r="G320" i="6"/>
  <c r="G321" i="6"/>
  <c r="G326" i="6"/>
  <c r="G329" i="6"/>
  <c r="G334" i="6"/>
  <c r="G341" i="6"/>
  <c r="G343" i="6"/>
  <c r="G368" i="6"/>
  <c r="G369" i="6"/>
  <c r="G375" i="6"/>
  <c r="G383" i="6"/>
  <c r="G387" i="6"/>
  <c r="G391" i="6"/>
  <c r="G395" i="6"/>
  <c r="G399" i="6"/>
  <c r="G264" i="6"/>
  <c r="G267" i="6"/>
  <c r="G269" i="6"/>
  <c r="G277" i="6"/>
  <c r="G284" i="6"/>
  <c r="G292" i="6"/>
  <c r="G297" i="6"/>
  <c r="G308" i="6"/>
  <c r="G309" i="6"/>
  <c r="G316" i="6"/>
  <c r="G317" i="6"/>
  <c r="G322" i="6"/>
  <c r="G324" i="6"/>
  <c r="G325" i="6"/>
  <c r="G330" i="6"/>
  <c r="G332" i="6"/>
  <c r="G333" i="6"/>
  <c r="G337" i="6"/>
  <c r="G342" i="6"/>
  <c r="G345" i="6"/>
  <c r="G346" i="6"/>
  <c r="G350" i="6"/>
  <c r="G352" i="6"/>
  <c r="G356" i="6"/>
  <c r="G360" i="6"/>
  <c r="G364" i="6"/>
  <c r="G365" i="6"/>
  <c r="G370" i="6"/>
  <c r="G372" i="6"/>
  <c r="G373" i="6"/>
  <c r="G378" i="6"/>
  <c r="G380" i="6"/>
  <c r="G381" i="6"/>
  <c r="G389" i="6"/>
  <c r="G394" i="6"/>
  <c r="G398" i="6"/>
  <c r="G403" i="6"/>
  <c r="G407" i="6"/>
  <c r="G408" i="6"/>
  <c r="G416" i="6"/>
  <c r="G422" i="6"/>
  <c r="G430" i="6"/>
  <c r="G431" i="6"/>
  <c r="G452" i="6"/>
  <c r="G460" i="6"/>
  <c r="G462" i="6"/>
  <c r="G474" i="6"/>
  <c r="G485" i="6"/>
  <c r="G412" i="6"/>
  <c r="G415" i="6"/>
  <c r="G420" i="6"/>
  <c r="G423" i="6"/>
  <c r="G428" i="6"/>
  <c r="G429" i="6"/>
  <c r="G432" i="6"/>
  <c r="G436" i="6"/>
  <c r="G438" i="6"/>
  <c r="G440" i="6"/>
  <c r="G442" i="6"/>
  <c r="G444" i="6"/>
  <c r="G446" i="6"/>
  <c r="G448" i="6"/>
  <c r="G450" i="6"/>
  <c r="G451" i="6"/>
  <c r="G455" i="6"/>
  <c r="G459" i="6"/>
  <c r="G470" i="6"/>
  <c r="G473" i="6"/>
  <c r="G477" i="6"/>
  <c r="G482" i="6"/>
  <c r="G486" i="6"/>
  <c r="G489" i="6"/>
  <c r="G493" i="6"/>
  <c r="G402" i="6"/>
  <c r="G417" i="6"/>
  <c r="G453" i="6"/>
  <c r="G454" i="6"/>
  <c r="G457" i="6"/>
  <c r="G461" i="6"/>
  <c r="G463" i="6"/>
  <c r="G479" i="6"/>
  <c r="G480" i="6"/>
  <c r="G588" i="6"/>
  <c r="G586" i="6"/>
  <c r="G593" i="6"/>
  <c r="G594" i="6"/>
  <c r="G600" i="6"/>
  <c r="G605" i="6"/>
  <c r="G607" i="6"/>
  <c r="G610" i="6"/>
  <c r="G638" i="6"/>
  <c r="G595" i="6"/>
  <c r="G596" i="6"/>
  <c r="G606" i="6"/>
  <c r="G651" i="6"/>
  <c r="G662" i="6"/>
  <c r="G684" i="6"/>
  <c r="G685" i="6"/>
  <c r="G687" i="6"/>
  <c r="G696" i="6"/>
  <c r="G706" i="6"/>
  <c r="G708" i="6"/>
  <c r="G714" i="6"/>
  <c r="G620" i="6"/>
  <c r="G633" i="6"/>
  <c r="G634" i="6"/>
  <c r="G153" i="6"/>
  <c r="G161" i="6"/>
  <c r="G114" i="6"/>
  <c r="G116" i="6"/>
  <c r="G117" i="6"/>
  <c r="G127" i="6"/>
  <c r="G128" i="6"/>
  <c r="G129" i="6"/>
  <c r="G133" i="6"/>
  <c r="G138" i="6"/>
  <c r="G146" i="6"/>
  <c r="G169" i="6"/>
  <c r="G174" i="6"/>
  <c r="G177" i="6"/>
  <c r="G182" i="6"/>
  <c r="G183" i="6"/>
  <c r="G266" i="6"/>
  <c r="G281" i="6"/>
  <c r="G287" i="6"/>
  <c r="G289" i="6"/>
  <c r="G300" i="6"/>
  <c r="G302" i="6"/>
  <c r="G310" i="6"/>
  <c r="G313" i="6"/>
  <c r="G184" i="6"/>
  <c r="G187" i="6"/>
  <c r="G188" i="6"/>
  <c r="G203" i="6"/>
  <c r="G204" i="6"/>
  <c r="G211" i="6"/>
  <c r="G212" i="6"/>
  <c r="G213" i="6"/>
  <c r="G214" i="6"/>
  <c r="G215" i="6"/>
  <c r="G216" i="6"/>
  <c r="G217" i="6"/>
  <c r="G218" i="6"/>
  <c r="G219" i="6"/>
  <c r="G220" i="6"/>
  <c r="G237" i="6"/>
  <c r="G238" i="6"/>
  <c r="G243" i="6"/>
  <c r="G244" i="6"/>
  <c r="G256" i="6"/>
  <c r="G257" i="6"/>
  <c r="G262" i="6"/>
  <c r="G263" i="6"/>
  <c r="G265" i="6"/>
  <c r="G268" i="6"/>
  <c r="G270" i="6"/>
  <c r="G276" i="6"/>
  <c r="G280" i="6"/>
  <c r="G282" i="6"/>
  <c r="G285" i="6"/>
  <c r="G288" i="6"/>
  <c r="G290" i="6"/>
  <c r="G293" i="6"/>
  <c r="G294" i="6"/>
  <c r="G296" i="6"/>
  <c r="G298" i="6"/>
  <c r="G301" i="6"/>
  <c r="G304" i="6"/>
  <c r="G305" i="6"/>
  <c r="G306" i="6"/>
  <c r="G312" i="6"/>
  <c r="G314" i="6"/>
  <c r="G319" i="6"/>
  <c r="G339" i="6"/>
  <c r="G354" i="6"/>
  <c r="G358" i="6"/>
  <c r="G362" i="6"/>
  <c r="G376" i="6"/>
  <c r="G384" i="6"/>
  <c r="G392" i="6"/>
  <c r="G400" i="6"/>
  <c r="G405" i="6"/>
  <c r="G327" i="6"/>
  <c r="G335" i="6"/>
  <c r="G338" i="6"/>
  <c r="G340" i="6"/>
  <c r="G344" i="6"/>
  <c r="G348" i="6"/>
  <c r="G349" i="6"/>
  <c r="G353" i="6"/>
  <c r="G357" i="6"/>
  <c r="G361" i="6"/>
  <c r="G367" i="6"/>
  <c r="G374" i="6"/>
  <c r="G377" i="6"/>
  <c r="G382" i="6"/>
  <c r="G386" i="6"/>
  <c r="G388" i="6"/>
  <c r="G390" i="6"/>
  <c r="G393" i="6"/>
  <c r="G396" i="6"/>
  <c r="G397" i="6"/>
  <c r="G401" i="6"/>
  <c r="G404" i="6"/>
  <c r="G406" i="6"/>
  <c r="G409" i="6"/>
  <c r="G413" i="6"/>
  <c r="G414" i="6"/>
  <c r="G418" i="6"/>
  <c r="G419" i="6"/>
  <c r="G421" i="6"/>
  <c r="G425" i="6"/>
  <c r="G426" i="6"/>
  <c r="G427" i="6"/>
  <c r="G437" i="6"/>
  <c r="G441" i="6"/>
  <c r="G447" i="6"/>
  <c r="G435" i="6"/>
  <c r="G445" i="6"/>
  <c r="G449" i="6"/>
  <c r="G458" i="6"/>
  <c r="G465" i="6"/>
  <c r="G466" i="6"/>
  <c r="G467" i="6"/>
  <c r="G468" i="6"/>
  <c r="G475" i="6"/>
  <c r="G476" i="6"/>
  <c r="G483" i="6"/>
  <c r="G484" i="6"/>
  <c r="G491" i="6"/>
  <c r="G492" i="6"/>
  <c r="G499" i="6"/>
  <c r="G500" i="6"/>
  <c r="G507" i="6"/>
  <c r="G508" i="6"/>
  <c r="G516" i="6"/>
  <c r="G523" i="6"/>
  <c r="G524" i="6"/>
  <c r="G579" i="6"/>
  <c r="G581" i="6"/>
  <c r="G582" i="6"/>
  <c r="G583" i="6"/>
  <c r="G584" i="6"/>
  <c r="G587" i="6"/>
  <c r="G589" i="6"/>
  <c r="G590" i="6"/>
  <c r="G592" i="6"/>
  <c r="G597" i="6"/>
  <c r="G598" i="6"/>
  <c r="G599" i="6"/>
  <c r="G601" i="6"/>
  <c r="G602" i="6"/>
  <c r="G603" i="6"/>
  <c r="G604" i="6"/>
  <c r="G608" i="6"/>
  <c r="G613" i="6"/>
  <c r="G614" i="6"/>
  <c r="G615" i="6"/>
  <c r="G616" i="6"/>
  <c r="G619" i="6"/>
  <c r="G621" i="6"/>
  <c r="G622" i="6"/>
  <c r="G623" i="6"/>
  <c r="G626" i="6"/>
  <c r="G630" i="6"/>
  <c r="G631" i="6"/>
  <c r="G636" i="6"/>
  <c r="G641" i="6"/>
  <c r="G642" i="6"/>
  <c r="G658" i="6"/>
  <c r="G665" i="6"/>
  <c r="G667" i="6"/>
  <c r="G668" i="6"/>
  <c r="G669" i="6"/>
  <c r="G678" i="6"/>
  <c r="G697" i="6"/>
  <c r="G699" i="6"/>
  <c r="G700" i="6"/>
  <c r="G710" i="6"/>
  <c r="G711" i="6"/>
  <c r="G719" i="6"/>
  <c r="G725" i="6"/>
  <c r="G729" i="6"/>
  <c r="G731" i="6"/>
  <c r="G625" i="6"/>
  <c r="G628" i="6"/>
  <c r="G639" i="6"/>
  <c r="G644" i="6"/>
  <c r="G647" i="6"/>
  <c r="G671" i="6"/>
  <c r="G680" i="6"/>
  <c r="G690" i="6"/>
  <c r="G701" i="6"/>
  <c r="G703" i="6"/>
  <c r="G618" i="6"/>
  <c r="G624" i="6"/>
  <c r="G627" i="6"/>
  <c r="G629" i="6"/>
  <c r="G632" i="6"/>
  <c r="G635" i="6"/>
  <c r="G637" i="6"/>
  <c r="G640" i="6"/>
  <c r="G643" i="6"/>
  <c r="G645" i="6"/>
  <c r="G648" i="6"/>
  <c r="G653" i="6"/>
  <c r="G655" i="6"/>
  <c r="G664" i="6"/>
  <c r="G649" i="6"/>
  <c r="G654" i="6"/>
  <c r="G657" i="6"/>
  <c r="G659" i="6"/>
  <c r="G660" i="6"/>
  <c r="G670" i="6"/>
  <c r="G673" i="6"/>
  <c r="G675" i="6"/>
  <c r="G676" i="6"/>
  <c r="G686" i="6"/>
  <c r="G689" i="6"/>
  <c r="G691" i="6"/>
  <c r="G692" i="6"/>
  <c r="G702" i="6"/>
  <c r="G705" i="6"/>
  <c r="G707" i="6"/>
  <c r="G712" i="6"/>
  <c r="G737" i="6"/>
  <c r="G739" i="6"/>
  <c r="G650" i="6"/>
  <c r="G656" i="6"/>
  <c r="G661" i="6"/>
  <c r="G663" i="6"/>
  <c r="G666" i="6"/>
  <c r="G672" i="6"/>
  <c r="G677" i="6"/>
  <c r="G679" i="6"/>
  <c r="G682" i="6"/>
  <c r="G688" i="6"/>
  <c r="G693" i="6"/>
  <c r="G695" i="6"/>
  <c r="G698" i="6"/>
  <c r="G704" i="6"/>
  <c r="G709" i="6"/>
  <c r="G732" i="6"/>
  <c r="G734" i="6"/>
  <c r="G722" i="6"/>
  <c r="G730" i="6"/>
  <c r="G733" i="6"/>
  <c r="G735" i="6"/>
  <c r="G736" i="6"/>
  <c r="G740" i="6"/>
  <c r="G749" i="6"/>
  <c r="B33" i="12"/>
  <c r="D33" i="12"/>
  <c r="F33" i="12"/>
  <c r="R7" i="10" s="1"/>
  <c r="H33" i="12"/>
  <c r="P7" i="10" s="1"/>
  <c r="G713" i="6"/>
  <c r="G716" i="6"/>
  <c r="G718" i="6"/>
  <c r="G723" i="6"/>
  <c r="G715" i="6"/>
  <c r="G721" i="6"/>
  <c r="G724" i="6"/>
  <c r="G726" i="6"/>
  <c r="G727" i="6"/>
  <c r="G728" i="6"/>
  <c r="G738" i="6"/>
  <c r="G741" i="6"/>
  <c r="G742" i="6"/>
  <c r="G744" i="6"/>
  <c r="G747" i="6"/>
  <c r="G743" i="6"/>
  <c r="G745" i="6"/>
  <c r="G746" i="6"/>
  <c r="I33" i="8" l="1"/>
  <c r="I42" i="9" s="1"/>
  <c r="N31" i="8"/>
  <c r="N17" i="8"/>
  <c r="N3" i="8"/>
  <c r="N28" i="8"/>
  <c r="N24" i="9"/>
  <c r="O23" i="11" s="1"/>
  <c r="N15" i="8"/>
  <c r="N12" i="8"/>
  <c r="N25" i="8"/>
  <c r="N23" i="8"/>
  <c r="N21" i="8"/>
  <c r="N24" i="8"/>
  <c r="N29" i="8"/>
  <c r="N27" i="8"/>
  <c r="N11" i="8"/>
  <c r="L17" i="9"/>
  <c r="N8" i="8"/>
  <c r="M33" i="8"/>
  <c r="M42" i="9" s="1"/>
  <c r="N9" i="8"/>
  <c r="N32" i="8"/>
  <c r="M33" i="9"/>
  <c r="M36" i="9" s="1"/>
  <c r="E33" i="8"/>
  <c r="E42" i="9" s="1"/>
  <c r="J33" i="9"/>
  <c r="J36" i="9" s="1"/>
  <c r="N32" i="9"/>
  <c r="O31" i="11" s="1"/>
  <c r="N7" i="9"/>
  <c r="O6" i="11" s="1"/>
  <c r="F33" i="9"/>
  <c r="F36" i="9" s="1"/>
  <c r="N21" i="9"/>
  <c r="O20" i="11" s="1"/>
  <c r="N28" i="9"/>
  <c r="O27" i="11" s="1"/>
  <c r="N20" i="9"/>
  <c r="O19" i="11" s="1"/>
  <c r="N7" i="8"/>
  <c r="N30" i="8"/>
  <c r="N26" i="8"/>
  <c r="N22" i="8"/>
  <c r="N18" i="8"/>
  <c r="N14" i="8"/>
  <c r="N10" i="8"/>
  <c r="N6" i="8"/>
  <c r="N16" i="8"/>
  <c r="F33" i="8"/>
  <c r="F42" i="9" s="1"/>
  <c r="E33" i="9"/>
  <c r="E36" i="9" s="1"/>
  <c r="N5" i="9"/>
  <c r="O4" i="11" s="1"/>
  <c r="N3" i="9"/>
  <c r="O2" i="11" s="1"/>
  <c r="N4" i="9"/>
  <c r="O3" i="11" s="1"/>
  <c r="N30" i="9"/>
  <c r="O29" i="11" s="1"/>
  <c r="N22" i="9"/>
  <c r="O21" i="11" s="1"/>
  <c r="N25" i="9"/>
  <c r="O24" i="11" s="1"/>
  <c r="N29" i="9"/>
  <c r="O28" i="11" s="1"/>
  <c r="N15" i="9"/>
  <c r="O14" i="11" s="1"/>
  <c r="B33" i="9"/>
  <c r="B36" i="9" s="1"/>
  <c r="N26" i="9"/>
  <c r="O25" i="11" s="1"/>
  <c r="N19" i="9"/>
  <c r="O18" i="11" s="1"/>
  <c r="N14" i="9"/>
  <c r="O13" i="11" s="1"/>
  <c r="N16" i="9"/>
  <c r="O15" i="11" s="1"/>
  <c r="N23" i="9"/>
  <c r="O22" i="11" s="1"/>
  <c r="N6" i="9"/>
  <c r="O5" i="11" s="1"/>
  <c r="D33" i="9"/>
  <c r="D36" i="9" s="1"/>
  <c r="L33" i="9"/>
  <c r="L36" i="9" s="1"/>
  <c r="H33" i="9"/>
  <c r="H36" i="9" s="1"/>
  <c r="N20" i="8"/>
  <c r="B33" i="8"/>
  <c r="B37" i="9" s="1"/>
  <c r="J33" i="8"/>
  <c r="J37" i="9" s="1"/>
  <c r="N19" i="8"/>
  <c r="N8" i="9"/>
  <c r="O7" i="11" s="1"/>
  <c r="N13" i="8"/>
  <c r="D33" i="8"/>
  <c r="D42" i="9" s="1"/>
  <c r="H33" i="8"/>
  <c r="H42" i="9" s="1"/>
  <c r="L33" i="8"/>
  <c r="L42" i="9" s="1"/>
  <c r="C33" i="8"/>
  <c r="C42" i="9" s="1"/>
  <c r="N4" i="8"/>
  <c r="K33" i="8"/>
  <c r="K42" i="9" s="1"/>
  <c r="N5" i="8"/>
  <c r="G33" i="8"/>
  <c r="G37" i="9" s="1"/>
  <c r="F17" i="9"/>
  <c r="N9" i="9"/>
  <c r="O8" i="11" s="1"/>
  <c r="D17" i="9"/>
  <c r="N31" i="9"/>
  <c r="O30" i="11" s="1"/>
  <c r="I33" i="9"/>
  <c r="I36" i="9" s="1"/>
  <c r="N27" i="9"/>
  <c r="O26" i="11" s="1"/>
  <c r="K33" i="9"/>
  <c r="K36" i="9" s="1"/>
  <c r="G33" i="9"/>
  <c r="G36" i="9" s="1"/>
  <c r="C33" i="9"/>
  <c r="C36" i="9" s="1"/>
  <c r="I17" i="9"/>
  <c r="E17" i="9"/>
  <c r="N13" i="9"/>
  <c r="O12" i="11" s="1"/>
  <c r="M17" i="9"/>
  <c r="J17" i="9"/>
  <c r="K17" i="9"/>
  <c r="G17" i="9"/>
  <c r="C17" i="9"/>
  <c r="B17" i="9"/>
  <c r="N11" i="9"/>
  <c r="O10" i="11" s="1"/>
  <c r="H17" i="9"/>
  <c r="N12" i="9"/>
  <c r="O11" i="11" s="1"/>
  <c r="N10" i="9"/>
  <c r="O9" i="11" s="1"/>
  <c r="M37" i="9"/>
  <c r="I37" i="9"/>
  <c r="Q7" i="11"/>
  <c r="R6" i="10"/>
  <c r="P6" i="10"/>
  <c r="C27" i="10" s="1"/>
  <c r="P8" i="10"/>
  <c r="C29" i="10" s="1"/>
  <c r="T7" i="10"/>
  <c r="C28" i="10" s="1"/>
  <c r="F37" i="9" l="1"/>
  <c r="D37" i="9"/>
  <c r="E37" i="9"/>
  <c r="J42" i="9"/>
  <c r="H37" i="9"/>
  <c r="B41" i="9"/>
  <c r="C41" i="9" s="1"/>
  <c r="D41" i="9" s="1"/>
  <c r="E41" i="9" s="1"/>
  <c r="F41" i="9" s="1"/>
  <c r="G41" i="9" s="1"/>
  <c r="H41" i="9" s="1"/>
  <c r="I41" i="9" s="1"/>
  <c r="J41" i="9" s="1"/>
  <c r="K41" i="9" s="1"/>
  <c r="L41" i="9" s="1"/>
  <c r="M41" i="9" s="1"/>
  <c r="M35" i="9" s="1"/>
  <c r="N33" i="8"/>
  <c r="R4" i="10" s="1"/>
  <c r="B42" i="9"/>
  <c r="L37" i="9"/>
  <c r="G42" i="9"/>
  <c r="C37" i="9"/>
  <c r="K37" i="9"/>
  <c r="N33" i="9"/>
  <c r="R2" i="10" s="1"/>
  <c r="Q1" i="11"/>
  <c r="N17" i="9"/>
  <c r="B35" i="9" l="1"/>
  <c r="E35" i="9"/>
  <c r="J35" i="9"/>
  <c r="K35" i="9"/>
  <c r="L35" i="9"/>
  <c r="D35" i="9"/>
  <c r="G35" i="9"/>
  <c r="H35" i="9"/>
  <c r="F35" i="9"/>
  <c r="C35" i="9"/>
  <c r="I35" i="9"/>
  <c r="N121" i="11"/>
  <c r="N119" i="11"/>
  <c r="N117" i="11"/>
  <c r="N115" i="11"/>
  <c r="N113" i="11"/>
  <c r="N111" i="11"/>
  <c r="N109" i="11"/>
  <c r="N107" i="11"/>
  <c r="N105" i="11"/>
  <c r="N103" i="11"/>
  <c r="N101" i="11"/>
  <c r="N99" i="11"/>
  <c r="N97" i="11"/>
  <c r="N95" i="11"/>
  <c r="N93" i="11"/>
  <c r="N91" i="11"/>
  <c r="N89" i="11"/>
  <c r="N87" i="11"/>
  <c r="N85" i="11"/>
  <c r="N83" i="11"/>
  <c r="N81" i="11"/>
  <c r="N79" i="11"/>
  <c r="N77" i="11"/>
  <c r="N75" i="11"/>
  <c r="N73" i="11"/>
  <c r="N71" i="11"/>
  <c r="N69" i="11"/>
  <c r="N67" i="11"/>
  <c r="N65" i="11"/>
  <c r="N63" i="11"/>
  <c r="N61" i="11"/>
  <c r="N59" i="11"/>
  <c r="N57" i="11"/>
  <c r="N55" i="11"/>
  <c r="N53" i="11"/>
  <c r="N51" i="11"/>
  <c r="N49" i="11"/>
  <c r="N47" i="11"/>
  <c r="N45" i="11"/>
  <c r="N43" i="11"/>
  <c r="N41" i="11"/>
  <c r="N39" i="11"/>
  <c r="N37" i="11"/>
  <c r="N35" i="11"/>
  <c r="N33" i="11"/>
  <c r="N31" i="11"/>
  <c r="N29" i="11"/>
  <c r="N27" i="11"/>
  <c r="N25" i="11"/>
  <c r="N23" i="11"/>
  <c r="N21" i="11"/>
  <c r="N19" i="11"/>
  <c r="N17" i="11"/>
  <c r="N15" i="11"/>
  <c r="N13" i="11"/>
  <c r="N11" i="11"/>
  <c r="N9" i="11"/>
  <c r="N7" i="11"/>
  <c r="N5" i="11"/>
  <c r="N3" i="11"/>
  <c r="N120" i="11"/>
  <c r="N118" i="11"/>
  <c r="N116" i="11"/>
  <c r="N114" i="11"/>
  <c r="N112" i="11"/>
  <c r="N110" i="11"/>
  <c r="N108" i="11"/>
  <c r="N106" i="11"/>
  <c r="N104" i="11"/>
  <c r="N102" i="11"/>
  <c r="N100" i="11"/>
  <c r="N98" i="11"/>
  <c r="N96" i="11"/>
  <c r="N94" i="11"/>
  <c r="N92" i="11"/>
  <c r="N90" i="11"/>
  <c r="N88" i="11"/>
  <c r="N86" i="11"/>
  <c r="N84" i="11"/>
  <c r="N82" i="11"/>
  <c r="N80" i="11"/>
  <c r="N78" i="11"/>
  <c r="N76" i="11"/>
  <c r="N74" i="11"/>
  <c r="N72" i="11"/>
  <c r="N70" i="11"/>
  <c r="N62" i="11"/>
  <c r="N54" i="11"/>
  <c r="N46" i="11"/>
  <c r="N38" i="11"/>
  <c r="N30" i="11"/>
  <c r="N22" i="11"/>
  <c r="N14" i="11"/>
  <c r="N6" i="11"/>
  <c r="N64" i="11"/>
  <c r="N56" i="11"/>
  <c r="N48" i="11"/>
  <c r="N40" i="11"/>
  <c r="N32" i="11"/>
  <c r="N24" i="11"/>
  <c r="N16" i="11"/>
  <c r="N8" i="11"/>
  <c r="N66" i="11"/>
  <c r="N58" i="11"/>
  <c r="N50" i="11"/>
  <c r="N42" i="11"/>
  <c r="N34" i="11"/>
  <c r="N26" i="11"/>
  <c r="N18" i="11"/>
  <c r="N10" i="11"/>
  <c r="N2" i="11"/>
  <c r="N68" i="11"/>
  <c r="N60" i="11"/>
  <c r="N52" i="11"/>
  <c r="N44" i="11"/>
  <c r="N36" i="11"/>
  <c r="N28" i="11"/>
  <c r="N20" i="11"/>
  <c r="N12" i="11"/>
  <c r="N4" i="11"/>
  <c r="N1" i="11"/>
  <c r="B38" i="9"/>
  <c r="L38" i="9" s="1"/>
  <c r="Q5" i="11"/>
  <c r="P4" i="10"/>
  <c r="C25" i="10" s="1"/>
  <c r="Q6" i="11"/>
  <c r="Q3" i="11"/>
  <c r="R1" i="10"/>
  <c r="R3" i="10" s="1"/>
  <c r="Q2" i="11"/>
  <c r="P2" i="10"/>
  <c r="C23" i="10" s="1"/>
  <c r="P1" i="10"/>
  <c r="Q4" i="11"/>
  <c r="H38" i="9" l="1"/>
  <c r="E38" i="9"/>
  <c r="J38" i="9"/>
  <c r="C38" i="9"/>
  <c r="G38" i="9"/>
  <c r="K38" i="9"/>
  <c r="I38" i="9"/>
  <c r="F38" i="9"/>
  <c r="M38" i="9"/>
  <c r="D38" i="9"/>
  <c r="C39" i="9"/>
  <c r="E39" i="9"/>
  <c r="G39" i="9"/>
  <c r="I39" i="9"/>
  <c r="K39" i="9"/>
  <c r="M39" i="9"/>
  <c r="D39" i="9"/>
  <c r="F39" i="9"/>
  <c r="H39" i="9"/>
  <c r="J39" i="9"/>
  <c r="L39" i="9"/>
  <c r="B39" i="9"/>
  <c r="P3" i="10"/>
  <c r="C24" i="10" s="1"/>
  <c r="C2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 authorId="0" shapeId="0" xr:uid="{00000000-0006-0000-0200-000001000000}">
      <text>
        <r>
          <rPr>
            <b/>
            <sz val="9"/>
            <color indexed="81"/>
            <rFont val="Tahoma"/>
            <family val="2"/>
          </rPr>
          <t xml:space="preserve">Contra Accout:
</t>
        </r>
        <r>
          <rPr>
            <sz val="9"/>
            <color indexed="81"/>
            <rFont val="Tahoma"/>
            <family val="2"/>
          </rPr>
          <t xml:space="preserve">Use this account for Beginning balance etc. </t>
        </r>
      </text>
    </comment>
    <comment ref="C2" authorId="0" shapeId="0" xr:uid="{00000000-0006-0000-0200-000002000000}">
      <text>
        <r>
          <rPr>
            <sz val="9"/>
            <color indexed="81"/>
            <rFont val="Tahoma"/>
            <charset val="178"/>
          </rPr>
          <t xml:space="preserve">Cash
</t>
        </r>
      </text>
    </comment>
    <comment ref="E2" authorId="0" shapeId="0" xr:uid="{00000000-0006-0000-0200-000003000000}">
      <text>
        <r>
          <rPr>
            <sz val="9"/>
            <color indexed="81"/>
            <rFont val="Tahoma"/>
            <charset val="178"/>
          </rPr>
          <t>Gold ,take stock,...</t>
        </r>
      </text>
    </comment>
    <comment ref="F2" authorId="0" shapeId="0" xr:uid="{00000000-0006-0000-0200-000004000000}">
      <text>
        <r>
          <rPr>
            <b/>
            <sz val="9"/>
            <color indexed="81"/>
            <rFont val="Tahoma"/>
            <family val="2"/>
          </rPr>
          <t xml:space="preserve">Non-Current Assets:
</t>
        </r>
        <r>
          <rPr>
            <sz val="9"/>
            <color indexed="81"/>
            <rFont val="Tahoma"/>
            <family val="2"/>
          </rPr>
          <t>For Example:
Cost of Estates</t>
        </r>
      </text>
    </comment>
    <comment ref="H2" authorId="0" shapeId="0" xr:uid="{00000000-0006-0000-0200-000006000000}">
      <text>
        <r>
          <rPr>
            <b/>
            <sz val="9"/>
            <color indexed="81"/>
            <rFont val="Tahoma"/>
            <family val="2"/>
          </rPr>
          <t>documents receivable</t>
        </r>
      </text>
    </comment>
    <comment ref="J2" authorId="0" shapeId="0" xr:uid="{00000000-0006-0000-0200-000008000000}">
      <text>
        <r>
          <rPr>
            <b/>
            <sz val="9"/>
            <color indexed="81"/>
            <rFont val="Tahoma"/>
            <family val="2"/>
          </rPr>
          <t>documents payable</t>
        </r>
        <r>
          <rPr>
            <sz val="9"/>
            <color indexed="81"/>
            <rFont val="Tahoma"/>
            <family val="2"/>
          </rPr>
          <t xml:space="preserve">
</t>
        </r>
      </text>
    </comment>
    <comment ref="K2" authorId="0" shapeId="0" xr:uid="{00000000-0006-0000-0200-000009000000}">
      <text>
        <r>
          <rPr>
            <b/>
            <sz val="9"/>
            <color indexed="81"/>
            <rFont val="Tahoma"/>
            <family val="2"/>
          </rPr>
          <t>wage income</t>
        </r>
        <r>
          <rPr>
            <sz val="9"/>
            <color indexed="81"/>
            <rFont val="Tahoma"/>
            <family val="2"/>
          </rPr>
          <t xml:space="preserve">
</t>
        </r>
      </text>
    </comment>
    <comment ref="L2" authorId="0" shapeId="0" xr:uid="{00000000-0006-0000-0200-00000A000000}">
      <text>
        <r>
          <rPr>
            <b/>
            <sz val="9"/>
            <color indexed="81"/>
            <rFont val="Tahoma"/>
            <family val="2"/>
          </rPr>
          <t>Interest Income</t>
        </r>
        <r>
          <rPr>
            <sz val="9"/>
            <color indexed="81"/>
            <rFont val="Tahoma"/>
            <family val="2"/>
          </rPr>
          <t xml:space="preserve">
</t>
        </r>
      </text>
    </comment>
  </commentList>
</comments>
</file>

<file path=xl/sharedStrings.xml><?xml version="1.0" encoding="utf-8"?>
<sst xmlns="http://schemas.openxmlformats.org/spreadsheetml/2006/main" count="175" uniqueCount="87">
  <si>
    <t>Journal  entry</t>
  </si>
  <si>
    <t>Day</t>
  </si>
  <si>
    <t>Month</t>
  </si>
  <si>
    <t>Description</t>
  </si>
  <si>
    <t>Account</t>
  </si>
  <si>
    <t xml:space="preserve"> (+) Debit</t>
  </si>
  <si>
    <t xml:space="preserve"> (-) Credit</t>
  </si>
  <si>
    <t>worksheet</t>
  </si>
  <si>
    <t>Debit</t>
  </si>
  <si>
    <t>Credit</t>
  </si>
  <si>
    <t>Balance</t>
  </si>
  <si>
    <t>www.rahkareman.ir ©</t>
  </si>
  <si>
    <t>Bank</t>
  </si>
  <si>
    <t>Budget</t>
  </si>
  <si>
    <t>Expense</t>
  </si>
  <si>
    <t>W.Income</t>
  </si>
  <si>
    <t>I.Income</t>
  </si>
  <si>
    <t>Cash</t>
  </si>
  <si>
    <t>C.Account</t>
  </si>
  <si>
    <t>D.Receivable</t>
  </si>
  <si>
    <t>D.Payable</t>
  </si>
  <si>
    <t>Total</t>
  </si>
  <si>
    <t>March</t>
  </si>
  <si>
    <t>April</t>
  </si>
  <si>
    <t>May</t>
  </si>
  <si>
    <t>June</t>
  </si>
  <si>
    <t>July</t>
  </si>
  <si>
    <t>September</t>
  </si>
  <si>
    <t>October</t>
  </si>
  <si>
    <t>November</t>
  </si>
  <si>
    <t>December</t>
  </si>
  <si>
    <t>January</t>
  </si>
  <si>
    <t>Income</t>
  </si>
  <si>
    <t>Interest Income</t>
  </si>
  <si>
    <t>Wage Income</t>
  </si>
  <si>
    <t>Cash &amp; Bank</t>
  </si>
  <si>
    <t>Document Payable</t>
  </si>
  <si>
    <t>Document Recivable</t>
  </si>
  <si>
    <t>sum of surplus income</t>
  </si>
  <si>
    <t>Deviation from the budget</t>
  </si>
  <si>
    <t>Total revenue</t>
  </si>
  <si>
    <t>Total Expense</t>
  </si>
  <si>
    <t>Budget balance</t>
  </si>
  <si>
    <t>Liquidity</t>
  </si>
  <si>
    <t>Align</t>
  </si>
  <si>
    <t>Chart reference</t>
  </si>
  <si>
    <t>February</t>
  </si>
  <si>
    <t>August</t>
  </si>
  <si>
    <t>Chart of Accounts</t>
  </si>
  <si>
    <t>Account Summary</t>
  </si>
  <si>
    <t>Income&amp;Expense</t>
  </si>
  <si>
    <t>food</t>
  </si>
  <si>
    <t>Total salaries</t>
  </si>
  <si>
    <t>Total interest income</t>
  </si>
  <si>
    <t>And Average monthly salaries</t>
  </si>
  <si>
    <t>And Average monthly interest income</t>
  </si>
  <si>
    <t>And average total revenue per month</t>
  </si>
  <si>
    <t>And average monthly expense</t>
  </si>
  <si>
    <t>Contains</t>
  </si>
  <si>
    <t>account a</t>
  </si>
  <si>
    <t>account b</t>
  </si>
  <si>
    <t>Opening document</t>
  </si>
  <si>
    <t>debt</t>
  </si>
  <si>
    <t>debt A</t>
  </si>
  <si>
    <t>balance</t>
  </si>
  <si>
    <t>Utilities</t>
  </si>
  <si>
    <t>Person1</t>
  </si>
  <si>
    <t>lend to person1</t>
  </si>
  <si>
    <t xml:space="preserve">Total expense </t>
  </si>
  <si>
    <t xml:space="preserve">cash balance </t>
  </si>
  <si>
    <t xml:space="preserve"> That includes cash and bank balances.</t>
  </si>
  <si>
    <t xml:space="preserve">Total Assets </t>
  </si>
  <si>
    <t xml:space="preserve">Payable Documents </t>
  </si>
  <si>
    <t xml:space="preserve">Accounts payable </t>
  </si>
  <si>
    <t xml:space="preserve">And the sum payable </t>
  </si>
  <si>
    <t xml:space="preserve">Cash and Equity Assets </t>
  </si>
  <si>
    <t xml:space="preserve">Total Demands </t>
  </si>
  <si>
    <t xml:space="preserve">Total assets </t>
  </si>
  <si>
    <t>Type</t>
  </si>
  <si>
    <t>Category</t>
  </si>
  <si>
    <t>N-C.Assets</t>
  </si>
  <si>
    <t>Liabilities</t>
  </si>
  <si>
    <t>Debtors</t>
  </si>
  <si>
    <t>Investments</t>
  </si>
  <si>
    <t>Non-current Assets</t>
  </si>
  <si>
    <t>Copyright ©  2020  www.rahkareman.ir</t>
  </si>
  <si>
    <r>
      <t xml:space="preserve">If you would like to continue using this software, please email  </t>
    </r>
    <r>
      <rPr>
        <i/>
        <sz val="11"/>
        <color theme="1"/>
        <rFont val="Tahoma"/>
        <family val="2"/>
      </rPr>
      <t>info@rahkareman.ir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</si>
</sst>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ريال&quot;\ #,##0_-;[Red]&quot;ريال&quot;\ #,##0\-"/>
    <numFmt numFmtId="165" formatCode="&quot;ريال&quot;\ #,##0.00_-"/>
    <numFmt numFmtId="166" formatCode="#,##0.00_-_ر_ي_ا_ل;[Red]#,##0.00\-_ر_ي_ا_ل"/>
    <numFmt numFmtId="167" formatCode="#,##0.00_-_ر_ي_ا_ل"/>
    <numFmt numFmtId="168" formatCode="#,##0.00;[Red]#,##0.00"/>
    <numFmt numFmtId="169" formatCode="0.00;[Red]0.00"/>
    <numFmt numFmtId="170" formatCode="#,##0;[Red]#,##0"/>
  </numFmts>
  <fonts count="27">
    <font>
      <sz val="11"/>
      <color theme="1"/>
      <name val="Arial"/>
      <family val="2"/>
      <scheme val="minor"/>
    </font>
    <font>
      <sz val="14"/>
      <color theme="0"/>
      <name val="Arial"/>
      <family val="2"/>
      <scheme val="minor"/>
    </font>
    <font>
      <sz val="10"/>
      <name val="Arial"/>
      <family val="2"/>
    </font>
    <font>
      <sz val="12"/>
      <color indexed="9"/>
      <name val="Arial Narrow"/>
      <family val="2"/>
    </font>
    <font>
      <sz val="11"/>
      <name val="Tahoma"/>
      <family val="2"/>
    </font>
    <font>
      <b/>
      <sz val="11"/>
      <color indexed="18"/>
      <name val="Arial"/>
      <family val="2"/>
    </font>
    <font>
      <b/>
      <sz val="10"/>
      <name val="Arial"/>
      <family val="2"/>
    </font>
    <font>
      <b/>
      <sz val="16"/>
      <color theme="0"/>
      <name val="B Badr"/>
      <charset val="178"/>
    </font>
    <font>
      <b/>
      <sz val="14"/>
      <name val="B Badr"/>
      <charset val="178"/>
    </font>
    <font>
      <sz val="12"/>
      <color theme="1"/>
      <name val="Arial Narrow"/>
      <family val="2"/>
    </font>
    <font>
      <b/>
      <sz val="10"/>
      <color theme="0"/>
      <name val="Arial"/>
      <family val="2"/>
    </font>
    <font>
      <b/>
      <sz val="14"/>
      <color theme="1"/>
      <name val="B Badr"/>
      <charset val="178"/>
    </font>
    <font>
      <b/>
      <sz val="10"/>
      <name val="B Badr"/>
      <charset val="178"/>
    </font>
    <font>
      <b/>
      <sz val="11"/>
      <color theme="0"/>
      <name val="B Badr"/>
      <charset val="178"/>
    </font>
    <font>
      <b/>
      <sz val="11"/>
      <color theme="0"/>
      <name val="Arial"/>
      <family val="2"/>
      <scheme val="minor"/>
    </font>
    <font>
      <sz val="11"/>
      <color theme="1"/>
      <name val="Arial Rounded MT Bold"/>
      <family val="2"/>
    </font>
    <font>
      <sz val="11"/>
      <color theme="0"/>
      <name val="Arial"/>
      <family val="2"/>
      <scheme val="minor"/>
    </font>
    <font>
      <sz val="11"/>
      <name val="Arial"/>
      <family val="2"/>
      <scheme val="minor"/>
    </font>
    <font>
      <b/>
      <sz val="10"/>
      <color theme="1"/>
      <name val="Arial"/>
      <family val="2"/>
    </font>
    <font>
      <b/>
      <sz val="10"/>
      <color theme="3" tint="-0.24994659260841701"/>
      <name val="Arial"/>
      <family val="2"/>
      <scheme val="minor"/>
    </font>
    <font>
      <sz val="11"/>
      <color theme="1"/>
      <name val="Tahoma"/>
      <family val="2"/>
    </font>
    <font>
      <b/>
      <i/>
      <sz val="8"/>
      <color theme="0" tint="-0.34998626667073579"/>
      <name val="Arial"/>
      <family val="2"/>
      <scheme val="minor"/>
    </font>
    <font>
      <sz val="9"/>
      <color indexed="81"/>
      <name val="Tahoma"/>
      <charset val="178"/>
    </font>
    <font>
      <sz val="9"/>
      <color indexed="81"/>
      <name val="Tahoma"/>
      <family val="2"/>
    </font>
    <font>
      <b/>
      <sz val="9"/>
      <color indexed="81"/>
      <name val="Tahoma"/>
      <family val="2"/>
    </font>
    <font>
      <sz val="9"/>
      <color theme="0"/>
      <name val="Arial"/>
      <family val="2"/>
      <scheme val="minor"/>
    </font>
    <font>
      <i/>
      <sz val="11"/>
      <color theme="1"/>
      <name val="Tahoma"/>
      <family val="2"/>
    </font>
  </fonts>
  <fills count="17">
    <fill>
      <patternFill patternType="none"/>
    </fill>
    <fill>
      <patternFill patternType="gray125"/>
    </fill>
    <fill>
      <patternFill patternType="solid">
        <fgColor theme="0"/>
        <bgColor indexed="64"/>
      </patternFill>
    </fill>
    <fill>
      <patternFill patternType="solid">
        <fgColor rgb="FF0066CC"/>
        <bgColor indexed="64"/>
      </patternFill>
    </fill>
    <fill>
      <patternFill patternType="solid">
        <fgColor rgb="FFCCCCFF"/>
        <bgColor indexed="64"/>
      </patternFill>
    </fill>
    <fill>
      <patternFill patternType="solid">
        <fgColor indexed="26"/>
        <bgColor indexed="64"/>
      </patternFill>
    </fill>
    <fill>
      <patternFill patternType="solid">
        <fgColor indexed="30"/>
        <bgColor indexed="64"/>
      </patternFill>
    </fill>
    <fill>
      <patternFill patternType="solid">
        <fgColor indexed="22"/>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24994659260841701"/>
        <bgColor indexed="64"/>
      </patternFill>
    </fill>
    <fill>
      <patternFill patternType="gray125">
        <fgColor theme="0" tint="-0.499984740745262"/>
        <bgColor theme="0" tint="-4.9989318521683403E-2"/>
      </patternFill>
    </fill>
    <fill>
      <patternFill patternType="solid">
        <fgColor theme="3" tint="0.59996337778862885"/>
        <bgColor indexed="64"/>
      </patternFill>
    </fill>
  </fills>
  <borders count="4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bottom style="thin">
        <color indexed="8"/>
      </bottom>
      <diagonal/>
    </border>
    <border diagonalUp="1">
      <left/>
      <right/>
      <top/>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hair">
        <color indexed="8"/>
      </right>
      <top style="medium">
        <color indexed="8"/>
      </top>
      <bottom style="medium">
        <color indexed="8"/>
      </bottom>
      <diagonal/>
    </border>
    <border>
      <left style="hair">
        <color indexed="8"/>
      </left>
      <right style="thin">
        <color indexed="8"/>
      </right>
      <top style="medium">
        <color indexed="8"/>
      </top>
      <bottom style="medium">
        <color indexed="8"/>
      </bottom>
      <diagonal/>
    </border>
    <border>
      <left style="thin">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right/>
      <top style="medium">
        <color indexed="8"/>
      </top>
      <bottom style="medium">
        <color indexed="8"/>
      </bottom>
      <diagonal/>
    </border>
    <border>
      <left/>
      <right style="thin">
        <color auto="1"/>
      </right>
      <top/>
      <bottom style="thin">
        <color auto="1"/>
      </bottom>
      <diagonal/>
    </border>
    <border diagonalDown="1">
      <left/>
      <right/>
      <top/>
      <bottom/>
      <diagonal style="thin">
        <color auto="1"/>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theme="0" tint="-0.34998626667073579"/>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hair">
        <color indexed="64"/>
      </left>
      <right style="thin">
        <color indexed="64"/>
      </right>
      <top style="hair">
        <color indexed="64"/>
      </top>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diagonalUp="1">
      <left/>
      <right style="thin">
        <color indexed="64"/>
      </right>
      <top/>
      <bottom/>
      <diagonal style="thin">
        <color indexed="64"/>
      </diagonal>
    </border>
    <border>
      <left style="thin">
        <color theme="0" tint="-0.24994659260841701"/>
      </left>
      <right/>
      <top/>
      <bottom/>
      <diagonal/>
    </border>
  </borders>
  <cellStyleXfs count="1">
    <xf numFmtId="0" fontId="0" fillId="0" borderId="0"/>
  </cellStyleXfs>
  <cellXfs count="194">
    <xf numFmtId="0" fontId="0" fillId="0" borderId="0" xfId="0"/>
    <xf numFmtId="0" fontId="0" fillId="2" borderId="0" xfId="0" applyFill="1"/>
    <xf numFmtId="49" fontId="4" fillId="9" borderId="5" xfId="0" applyNumberFormat="1" applyFont="1" applyFill="1" applyBorder="1" applyAlignment="1" applyProtection="1">
      <alignment horizontal="right" shrinkToFit="1" readingOrder="2"/>
    </xf>
    <xf numFmtId="0" fontId="4" fillId="7" borderId="5" xfId="0" applyNumberFormat="1" applyFont="1" applyFill="1" applyBorder="1" applyAlignment="1" applyProtection="1">
      <alignment horizontal="center" vertical="center" shrinkToFit="1" readingOrder="2"/>
    </xf>
    <xf numFmtId="49" fontId="4" fillId="9" borderId="1" xfId="0" applyNumberFormat="1" applyFont="1" applyFill="1" applyBorder="1" applyAlignment="1" applyProtection="1">
      <alignment horizontal="center" vertical="center" shrinkToFit="1" readingOrder="2"/>
    </xf>
    <xf numFmtId="164" fontId="5" fillId="11" borderId="0" xfId="0" applyNumberFormat="1" applyFont="1" applyFill="1" applyBorder="1" applyAlignment="1" applyProtection="1">
      <alignment shrinkToFit="1"/>
    </xf>
    <xf numFmtId="0" fontId="4" fillId="7" borderId="5" xfId="0" applyNumberFormat="1" applyFont="1" applyFill="1" applyBorder="1" applyAlignment="1" applyProtection="1">
      <alignment horizontal="right" vertical="top" shrinkToFit="1" readingOrder="2"/>
    </xf>
    <xf numFmtId="49" fontId="4" fillId="9" borderId="5" xfId="0" applyNumberFormat="1" applyFont="1" applyFill="1" applyBorder="1" applyAlignment="1" applyProtection="1">
      <alignment horizontal="right" vertical="top" shrinkToFit="1" readingOrder="2"/>
    </xf>
    <xf numFmtId="0" fontId="10" fillId="9" borderId="11" xfId="0" applyFont="1" applyFill="1" applyBorder="1" applyAlignment="1" applyProtection="1">
      <alignment horizontal="center" shrinkToFit="1" readingOrder="2"/>
    </xf>
    <xf numFmtId="0" fontId="6" fillId="10" borderId="11" xfId="0" applyFont="1" applyFill="1" applyBorder="1" applyAlignment="1" applyProtection="1">
      <alignment horizontal="center" shrinkToFit="1" readingOrder="2"/>
    </xf>
    <xf numFmtId="0" fontId="10" fillId="9" borderId="13" xfId="0" applyFont="1" applyFill="1" applyBorder="1" applyAlignment="1" applyProtection="1">
      <alignment horizontal="center" shrinkToFit="1" readingOrder="2"/>
    </xf>
    <xf numFmtId="0" fontId="6" fillId="10" borderId="13" xfId="0" applyNumberFormat="1" applyFont="1" applyFill="1" applyBorder="1" applyAlignment="1" applyProtection="1">
      <alignment horizontal="center" readingOrder="2"/>
    </xf>
    <xf numFmtId="0" fontId="6" fillId="9" borderId="13" xfId="0" applyFont="1" applyFill="1" applyBorder="1" applyAlignment="1" applyProtection="1">
      <alignment horizontal="center" shrinkToFit="1" readingOrder="2"/>
    </xf>
    <xf numFmtId="0" fontId="10" fillId="9" borderId="12" xfId="0" applyFont="1" applyFill="1" applyBorder="1" applyAlignment="1" applyProtection="1">
      <alignment horizontal="center" shrinkToFit="1" readingOrder="2"/>
    </xf>
    <xf numFmtId="0" fontId="0" fillId="2" borderId="0" xfId="0" applyFill="1" applyAlignment="1">
      <alignment shrinkToFit="1"/>
    </xf>
    <xf numFmtId="3" fontId="0" fillId="2" borderId="0" xfId="0" applyNumberFormat="1" applyFill="1" applyAlignment="1">
      <alignment shrinkToFit="1"/>
    </xf>
    <xf numFmtId="0" fontId="0" fillId="14" borderId="0" xfId="0" applyFill="1" applyBorder="1"/>
    <xf numFmtId="0" fontId="0" fillId="2" borderId="0" xfId="0" applyFill="1" applyAlignment="1" applyProtection="1">
      <alignment shrinkToFit="1"/>
    </xf>
    <xf numFmtId="0" fontId="0" fillId="14" borderId="0" xfId="0" applyFill="1"/>
    <xf numFmtId="3" fontId="0" fillId="2" borderId="0" xfId="0" applyNumberFormat="1" applyFill="1"/>
    <xf numFmtId="49" fontId="3" fillId="6" borderId="3" xfId="0" applyNumberFormat="1" applyFont="1" applyFill="1" applyBorder="1" applyAlignment="1" applyProtection="1">
      <alignment horizontal="center" shrinkToFit="1" readingOrder="2"/>
    </xf>
    <xf numFmtId="0" fontId="2" fillId="12" borderId="2" xfId="0" applyFont="1" applyFill="1" applyBorder="1" applyAlignment="1" applyProtection="1">
      <alignment shrinkToFit="1"/>
      <protection locked="0"/>
    </xf>
    <xf numFmtId="0" fontId="0" fillId="12" borderId="2" xfId="0" applyFill="1" applyBorder="1" applyAlignment="1" applyProtection="1">
      <alignment shrinkToFit="1"/>
      <protection locked="0"/>
    </xf>
    <xf numFmtId="0" fontId="2" fillId="12" borderId="4" xfId="0" applyFont="1" applyFill="1" applyBorder="1" applyAlignment="1" applyProtection="1">
      <alignment shrinkToFit="1"/>
      <protection locked="0"/>
    </xf>
    <xf numFmtId="0" fontId="0" fillId="12" borderId="4" xfId="0" applyFill="1" applyBorder="1" applyAlignment="1" applyProtection="1">
      <alignment shrinkToFit="1"/>
      <protection locked="0"/>
    </xf>
    <xf numFmtId="0" fontId="0" fillId="12" borderId="3" xfId="0" applyFill="1" applyBorder="1" applyAlignment="1" applyProtection="1">
      <alignment shrinkToFit="1"/>
      <protection locked="0"/>
    </xf>
    <xf numFmtId="0" fontId="0" fillId="2" borderId="0" xfId="0" applyFill="1" applyBorder="1" applyAlignment="1">
      <alignment shrinkToFit="1"/>
    </xf>
    <xf numFmtId="49" fontId="0" fillId="2" borderId="0" xfId="0" applyNumberFormat="1" applyFill="1" applyBorder="1" applyAlignment="1">
      <alignment shrinkToFit="1"/>
    </xf>
    <xf numFmtId="3" fontId="0" fillId="2" borderId="0" xfId="0" applyNumberFormat="1" applyFill="1" applyBorder="1" applyAlignment="1">
      <alignment shrinkToFit="1"/>
    </xf>
    <xf numFmtId="3" fontId="10" fillId="9" borderId="13" xfId="0" applyNumberFormat="1" applyFont="1" applyFill="1" applyBorder="1" applyAlignment="1" applyProtection="1">
      <alignment horizontal="center" shrinkToFit="1" readingOrder="2"/>
    </xf>
    <xf numFmtId="0" fontId="6" fillId="10" borderId="11" xfId="0" applyNumberFormat="1" applyFont="1" applyFill="1" applyBorder="1" applyAlignment="1" applyProtection="1">
      <alignment horizontal="center" shrinkToFit="1" readingOrder="2"/>
    </xf>
    <xf numFmtId="164" fontId="5" fillId="11" borderId="0" xfId="0" applyNumberFormat="1" applyFont="1" applyFill="1" applyBorder="1" applyAlignment="1" applyProtection="1">
      <alignment horizontal="right" shrinkToFit="1"/>
    </xf>
    <xf numFmtId="49" fontId="3" fillId="6" borderId="3" xfId="0" applyNumberFormat="1" applyFont="1" applyFill="1" applyBorder="1" applyAlignment="1" applyProtection="1">
      <alignment horizontal="right" shrinkToFit="1" readingOrder="2"/>
    </xf>
    <xf numFmtId="0" fontId="4" fillId="7" borderId="7" xfId="0" applyNumberFormat="1" applyFont="1" applyFill="1" applyBorder="1" applyAlignment="1" applyProtection="1">
      <alignment horizontal="right" vertical="center" shrinkToFit="1" readingOrder="2"/>
    </xf>
    <xf numFmtId="49" fontId="4" fillId="9" borderId="7" xfId="0" applyNumberFormat="1" applyFont="1" applyFill="1" applyBorder="1" applyAlignment="1" applyProtection="1">
      <alignment horizontal="right" vertical="center" shrinkToFit="1" readingOrder="2"/>
    </xf>
    <xf numFmtId="0" fontId="0" fillId="12" borderId="2" xfId="0" applyFont="1" applyFill="1" applyBorder="1" applyAlignment="1" applyProtection="1">
      <alignment shrinkToFit="1"/>
      <protection locked="0"/>
    </xf>
    <xf numFmtId="3" fontId="0" fillId="14" borderId="0" xfId="0" applyNumberFormat="1" applyFill="1" applyAlignment="1">
      <alignment horizontal="right"/>
    </xf>
    <xf numFmtId="0" fontId="8" fillId="14" borderId="0" xfId="0" applyNumberFormat="1" applyFont="1" applyFill="1" applyBorder="1" applyAlignment="1" applyProtection="1">
      <alignment horizontal="center" vertical="center"/>
    </xf>
    <xf numFmtId="0" fontId="16" fillId="2" borderId="0" xfId="0" applyFont="1" applyFill="1"/>
    <xf numFmtId="0" fontId="16" fillId="2" borderId="0" xfId="0" applyFont="1" applyFill="1" applyAlignment="1">
      <alignment shrinkToFit="1"/>
    </xf>
    <xf numFmtId="3" fontId="16" fillId="2" borderId="0" xfId="0" applyNumberFormat="1" applyFont="1" applyFill="1" applyAlignment="1">
      <alignment shrinkToFit="1"/>
    </xf>
    <xf numFmtId="0" fontId="0" fillId="2" borderId="0" xfId="0" applyFont="1" applyFill="1"/>
    <xf numFmtId="0" fontId="17" fillId="2" borderId="0" xfId="0" applyFont="1" applyFill="1"/>
    <xf numFmtId="49" fontId="0" fillId="2" borderId="0" xfId="0" applyNumberFormat="1" applyFont="1" applyFill="1" applyBorder="1" applyAlignment="1">
      <alignment shrinkToFit="1"/>
    </xf>
    <xf numFmtId="3" fontId="0" fillId="2" borderId="0" xfId="0" applyNumberFormat="1" applyFont="1" applyFill="1" applyBorder="1" applyAlignment="1">
      <alignment shrinkToFit="1"/>
    </xf>
    <xf numFmtId="0" fontId="0" fillId="2" borderId="0" xfId="0" applyFont="1" applyFill="1" applyBorder="1" applyAlignment="1">
      <alignment shrinkToFit="1"/>
    </xf>
    <xf numFmtId="0" fontId="0" fillId="15" borderId="4" xfId="0" applyFill="1" applyBorder="1" applyAlignment="1" applyProtection="1">
      <alignment shrinkToFit="1"/>
    </xf>
    <xf numFmtId="0" fontId="0" fillId="15" borderId="3" xfId="0" applyFill="1" applyBorder="1" applyAlignment="1" applyProtection="1">
      <alignment shrinkToFit="1"/>
    </xf>
    <xf numFmtId="0" fontId="10" fillId="9" borderId="13" xfId="0" applyFont="1" applyFill="1" applyBorder="1" applyAlignment="1" applyProtection="1">
      <alignment horizontal="center" vertical="center" shrinkToFit="1" readingOrder="2"/>
    </xf>
    <xf numFmtId="0" fontId="16" fillId="2" borderId="0" xfId="0" applyFont="1" applyFill="1" applyAlignment="1" applyProtection="1">
      <alignment shrinkToFit="1"/>
      <protection locked="0"/>
    </xf>
    <xf numFmtId="49" fontId="0" fillId="2" borderId="0" xfId="0" applyNumberFormat="1" applyFont="1" applyFill="1" applyBorder="1" applyAlignment="1" applyProtection="1">
      <alignment shrinkToFit="1"/>
      <protection locked="0"/>
    </xf>
    <xf numFmtId="164" fontId="5" fillId="11" borderId="8" xfId="0" applyNumberFormat="1" applyFont="1" applyFill="1" applyBorder="1" applyAlignment="1" applyProtection="1">
      <alignment horizontal="center" shrinkToFit="1"/>
    </xf>
    <xf numFmtId="0" fontId="4" fillId="7" borderId="5" xfId="0" applyNumberFormat="1" applyFont="1" applyFill="1" applyBorder="1" applyAlignment="1" applyProtection="1">
      <alignment horizontal="right" vertical="center" shrinkToFit="1" readingOrder="2"/>
    </xf>
    <xf numFmtId="0" fontId="0" fillId="15" borderId="10" xfId="0" applyFill="1" applyBorder="1" applyAlignment="1" applyProtection="1">
      <alignment shrinkToFit="1"/>
    </xf>
    <xf numFmtId="0" fontId="0" fillId="12" borderId="38" xfId="0" applyFill="1" applyBorder="1" applyAlignment="1" applyProtection="1">
      <alignment shrinkToFit="1"/>
      <protection locked="0"/>
    </xf>
    <xf numFmtId="0" fontId="0" fillId="12" borderId="39" xfId="0" applyFill="1" applyBorder="1" applyAlignment="1" applyProtection="1">
      <alignment shrinkToFit="1"/>
      <protection locked="0"/>
    </xf>
    <xf numFmtId="0" fontId="0" fillId="12" borderId="40" xfId="0" applyFill="1" applyBorder="1" applyAlignment="1" applyProtection="1">
      <alignment shrinkToFit="1"/>
      <protection locked="0"/>
    </xf>
    <xf numFmtId="3" fontId="0" fillId="2" borderId="0" xfId="0" applyNumberFormat="1" applyFont="1" applyFill="1"/>
    <xf numFmtId="0" fontId="18" fillId="9" borderId="11" xfId="0" applyFont="1" applyFill="1" applyBorder="1" applyAlignment="1" applyProtection="1">
      <alignment horizontal="center" shrinkToFit="1" readingOrder="2"/>
    </xf>
    <xf numFmtId="0" fontId="0" fillId="2" borderId="0" xfId="0" applyFont="1" applyFill="1" applyAlignment="1" applyProtection="1">
      <alignment horizontal="center" shrinkToFit="1"/>
    </xf>
    <xf numFmtId="0" fontId="0" fillId="2" borderId="0" xfId="0" applyFont="1" applyFill="1" applyAlignment="1" applyProtection="1">
      <alignment shrinkToFit="1"/>
    </xf>
    <xf numFmtId="0" fontId="0" fillId="2" borderId="0" xfId="0" applyFill="1" applyAlignment="1" applyProtection="1">
      <alignment horizontal="center" shrinkToFit="1"/>
    </xf>
    <xf numFmtId="164" fontId="6" fillId="11" borderId="0" xfId="0" applyNumberFormat="1" applyFont="1" applyFill="1" applyBorder="1" applyAlignment="1">
      <alignment shrinkToFit="1"/>
    </xf>
    <xf numFmtId="0" fontId="0" fillId="11" borderId="9" xfId="0" applyFill="1" applyBorder="1" applyAlignment="1" applyProtection="1">
      <alignment horizontal="center" shrinkToFit="1"/>
    </xf>
    <xf numFmtId="0" fontId="0" fillId="11" borderId="0" xfId="0" applyFill="1" applyAlignment="1" applyProtection="1">
      <alignment horizontal="right" shrinkToFit="1"/>
    </xf>
    <xf numFmtId="0" fontId="0" fillId="2" borderId="5" xfId="0" applyFill="1" applyBorder="1" applyAlignment="1" applyProtection="1">
      <alignment horizontal="center" vertical="center" shrinkToFit="1"/>
      <protection locked="0"/>
    </xf>
    <xf numFmtId="0" fontId="0" fillId="11" borderId="0" xfId="0" applyFill="1" applyBorder="1" applyAlignment="1" applyProtection="1">
      <alignment horizontal="center" vertical="center" shrinkToFit="1"/>
    </xf>
    <xf numFmtId="0" fontId="0" fillId="11" borderId="0" xfId="0" applyFill="1" applyBorder="1" applyAlignment="1" applyProtection="1">
      <alignment horizontal="center" shrinkToFit="1"/>
    </xf>
    <xf numFmtId="0" fontId="0" fillId="11" borderId="0" xfId="0" applyFill="1" applyBorder="1" applyAlignment="1" applyProtection="1">
      <alignment horizontal="right" vertical="center" shrinkToFit="1"/>
    </xf>
    <xf numFmtId="0" fontId="0" fillId="2" borderId="0" xfId="0" applyFill="1" applyAlignment="1" applyProtection="1">
      <alignment horizontal="right" shrinkToFit="1"/>
    </xf>
    <xf numFmtId="3" fontId="0" fillId="2" borderId="0" xfId="0" applyNumberFormat="1" applyFill="1" applyAlignment="1" applyProtection="1">
      <alignment shrinkToFit="1"/>
    </xf>
    <xf numFmtId="0" fontId="14" fillId="3" borderId="0" xfId="0" applyFont="1" applyFill="1" applyAlignment="1" applyProtection="1">
      <alignment shrinkToFit="1"/>
    </xf>
    <xf numFmtId="0" fontId="14" fillId="3" borderId="34" xfId="0" applyFont="1" applyFill="1" applyBorder="1" applyAlignment="1" applyProtection="1">
      <alignment horizontal="center" shrinkToFit="1"/>
    </xf>
    <xf numFmtId="165" fontId="0" fillId="2" borderId="0" xfId="0" applyNumberFormat="1" applyFill="1" applyAlignment="1" applyProtection="1">
      <alignment shrinkToFit="1"/>
    </xf>
    <xf numFmtId="0" fontId="0" fillId="2" borderId="0" xfId="0" applyFont="1" applyFill="1" applyAlignment="1">
      <alignment shrinkToFit="1"/>
    </xf>
    <xf numFmtId="16" fontId="0" fillId="2" borderId="0" xfId="0" applyNumberFormat="1" applyFont="1" applyFill="1" applyAlignment="1">
      <alignment shrinkToFit="1"/>
    </xf>
    <xf numFmtId="3" fontId="0" fillId="2" borderId="0" xfId="0" applyNumberFormat="1" applyFont="1" applyFill="1" applyAlignment="1">
      <alignment shrinkToFit="1"/>
    </xf>
    <xf numFmtId="0" fontId="0" fillId="2" borderId="0" xfId="0" applyFont="1" applyFill="1" applyAlignment="1" applyProtection="1">
      <alignment shrinkToFit="1"/>
      <protection locked="0"/>
    </xf>
    <xf numFmtId="49" fontId="0" fillId="2" borderId="0" xfId="0" applyNumberFormat="1" applyFont="1" applyFill="1"/>
    <xf numFmtId="0" fontId="0" fillId="13" borderId="30" xfId="0" applyFill="1" applyBorder="1"/>
    <xf numFmtId="0" fontId="0" fillId="13" borderId="0" xfId="0" applyFill="1" applyBorder="1"/>
    <xf numFmtId="0" fontId="0" fillId="13" borderId="0" xfId="0" applyFill="1"/>
    <xf numFmtId="3" fontId="0" fillId="13" borderId="0" xfId="0" applyNumberFormat="1" applyFill="1" applyBorder="1" applyAlignment="1">
      <alignment horizontal="right" shrinkToFit="1"/>
    </xf>
    <xf numFmtId="1" fontId="4" fillId="2" borderId="0" xfId="0" applyNumberFormat="1" applyFont="1" applyFill="1" applyBorder="1" applyAlignment="1" applyProtection="1">
      <alignment horizontal="center" shrinkToFit="1" readingOrder="2"/>
    </xf>
    <xf numFmtId="49" fontId="4" fillId="2" borderId="0" xfId="0" applyNumberFormat="1" applyFont="1" applyFill="1" applyBorder="1" applyAlignment="1" applyProtection="1">
      <alignment horizontal="right" shrinkToFit="1" readingOrder="2"/>
    </xf>
    <xf numFmtId="164" fontId="4" fillId="2" borderId="0" xfId="0" applyNumberFormat="1" applyFont="1" applyFill="1" applyBorder="1" applyAlignment="1" applyProtection="1">
      <alignment horizontal="right" shrinkToFit="1" readingOrder="2"/>
    </xf>
    <xf numFmtId="0" fontId="4" fillId="7" borderId="2" xfId="0" applyNumberFormat="1" applyFont="1" applyFill="1" applyBorder="1" applyAlignment="1" applyProtection="1">
      <alignment horizontal="right" vertical="center" shrinkToFit="1" readingOrder="2"/>
    </xf>
    <xf numFmtId="0" fontId="4" fillId="7" borderId="2" xfId="0" applyNumberFormat="1" applyFont="1" applyFill="1" applyBorder="1" applyAlignment="1" applyProtection="1">
      <alignment horizontal="center" vertical="center" shrinkToFit="1" readingOrder="2"/>
    </xf>
    <xf numFmtId="1" fontId="4" fillId="2" borderId="0" xfId="0" applyNumberFormat="1" applyFont="1" applyFill="1" applyBorder="1" applyAlignment="1" applyProtection="1">
      <alignment horizontal="center" vertical="center" shrinkToFit="1" readingOrder="2"/>
    </xf>
    <xf numFmtId="49" fontId="4" fillId="2" borderId="0" xfId="0" applyNumberFormat="1" applyFont="1" applyFill="1" applyBorder="1" applyAlignment="1" applyProtection="1">
      <alignment horizontal="right" vertical="center" shrinkToFit="1" readingOrder="2"/>
    </xf>
    <xf numFmtId="49" fontId="4" fillId="2" borderId="0" xfId="0" applyNumberFormat="1" applyFont="1" applyFill="1" applyBorder="1" applyAlignment="1" applyProtection="1">
      <alignment horizontal="center" vertical="center" shrinkToFit="1" readingOrder="2"/>
    </xf>
    <xf numFmtId="0" fontId="4" fillId="2" borderId="0" xfId="0" applyNumberFormat="1" applyFont="1" applyFill="1" applyBorder="1" applyAlignment="1" applyProtection="1">
      <alignment horizontal="center" vertical="center" shrinkToFit="1" readingOrder="2"/>
    </xf>
    <xf numFmtId="0" fontId="4" fillId="2" borderId="0" xfId="0" applyNumberFormat="1" applyFont="1" applyFill="1" applyBorder="1" applyAlignment="1" applyProtection="1">
      <alignment horizontal="right" vertical="center" shrinkToFit="1" readingOrder="2"/>
    </xf>
    <xf numFmtId="0" fontId="21" fillId="11" borderId="0" xfId="0" applyFont="1" applyFill="1" applyAlignment="1">
      <alignment horizontal="left" vertical="top" shrinkToFit="1"/>
    </xf>
    <xf numFmtId="166" fontId="4" fillId="8" borderId="6" xfId="0" applyNumberFormat="1" applyFont="1" applyFill="1" applyBorder="1" applyAlignment="1" applyProtection="1">
      <alignment horizontal="right" shrinkToFit="1" readingOrder="2"/>
      <protection locked="0"/>
    </xf>
    <xf numFmtId="166" fontId="4" fillId="8" borderId="7" xfId="0" applyNumberFormat="1" applyFont="1" applyFill="1" applyBorder="1" applyAlignment="1" applyProtection="1">
      <alignment horizontal="right" shrinkToFit="1" readingOrder="2"/>
      <protection locked="0"/>
    </xf>
    <xf numFmtId="166" fontId="4" fillId="8" borderId="5" xfId="0" applyNumberFormat="1" applyFont="1" applyFill="1" applyBorder="1" applyAlignment="1" applyProtection="1">
      <alignment horizontal="right" shrinkToFit="1" readingOrder="2"/>
    </xf>
    <xf numFmtId="166" fontId="4" fillId="10" borderId="6" xfId="0" applyNumberFormat="1" applyFont="1" applyFill="1" applyBorder="1" applyAlignment="1" applyProtection="1">
      <alignment horizontal="right" shrinkToFit="1" readingOrder="2"/>
      <protection locked="0"/>
    </xf>
    <xf numFmtId="166" fontId="4" fillId="10" borderId="7" xfId="0" applyNumberFormat="1" applyFont="1" applyFill="1" applyBorder="1" applyAlignment="1" applyProtection="1">
      <alignment horizontal="right" shrinkToFit="1" readingOrder="2"/>
      <protection locked="0"/>
    </xf>
    <xf numFmtId="166" fontId="4" fillId="10" borderId="5" xfId="0" applyNumberFormat="1" applyFont="1" applyFill="1" applyBorder="1" applyAlignment="1" applyProtection="1">
      <alignment horizontal="right" shrinkToFit="1" readingOrder="2"/>
    </xf>
    <xf numFmtId="166" fontId="4" fillId="10" borderId="42" xfId="0" applyNumberFormat="1" applyFont="1" applyFill="1" applyBorder="1" applyAlignment="1" applyProtection="1">
      <alignment horizontal="right" shrinkToFit="1" readingOrder="2"/>
      <protection locked="0"/>
    </xf>
    <xf numFmtId="166" fontId="4" fillId="10" borderId="43" xfId="0" applyNumberFormat="1" applyFont="1" applyFill="1" applyBorder="1" applyAlignment="1" applyProtection="1">
      <alignment horizontal="right" shrinkToFit="1" readingOrder="2"/>
      <protection locked="0"/>
    </xf>
    <xf numFmtId="166" fontId="4" fillId="10" borderId="2" xfId="0" applyNumberFormat="1" applyFont="1" applyFill="1" applyBorder="1" applyAlignment="1" applyProtection="1">
      <alignment horizontal="right" shrinkToFit="1" readingOrder="2"/>
    </xf>
    <xf numFmtId="167" fontId="15" fillId="12" borderId="28" xfId="0" applyNumberFormat="1" applyFont="1" applyFill="1" applyBorder="1" applyAlignment="1" applyProtection="1">
      <alignment shrinkToFit="1"/>
      <protection locked="0"/>
    </xf>
    <xf numFmtId="167" fontId="15" fillId="12" borderId="29" xfId="0" applyNumberFormat="1" applyFont="1" applyFill="1" applyBorder="1" applyAlignment="1" applyProtection="1">
      <alignment shrinkToFit="1"/>
      <protection locked="0"/>
    </xf>
    <xf numFmtId="167" fontId="15" fillId="12" borderId="33" xfId="0" applyNumberFormat="1" applyFont="1" applyFill="1" applyBorder="1" applyAlignment="1" applyProtection="1">
      <alignment shrinkToFit="1"/>
      <protection locked="0"/>
    </xf>
    <xf numFmtId="167" fontId="14" fillId="3" borderId="34" xfId="0" applyNumberFormat="1" applyFont="1" applyFill="1" applyBorder="1" applyAlignment="1" applyProtection="1">
      <alignment shrinkToFit="1"/>
    </xf>
    <xf numFmtId="0" fontId="14" fillId="3" borderId="14" xfId="0" applyFont="1" applyFill="1" applyBorder="1" applyAlignment="1" applyProtection="1">
      <alignment shrinkToFit="1"/>
    </xf>
    <xf numFmtId="0" fontId="0" fillId="3" borderId="27" xfId="0" applyFill="1" applyBorder="1" applyAlignment="1" applyProtection="1">
      <alignment textRotation="90" shrinkToFit="1"/>
    </xf>
    <xf numFmtId="0" fontId="1" fillId="3" borderId="44" xfId="0" applyFont="1" applyFill="1" applyBorder="1" applyAlignment="1" applyProtection="1">
      <alignment vertical="center" shrinkToFit="1"/>
    </xf>
    <xf numFmtId="2" fontId="13" fillId="3" borderId="26" xfId="0" applyNumberFormat="1" applyFont="1" applyFill="1" applyBorder="1" applyAlignment="1" applyProtection="1">
      <alignment horizontal="center" vertical="top" shrinkToFit="1"/>
    </xf>
    <xf numFmtId="3" fontId="6" fillId="10" borderId="13" xfId="0" applyNumberFormat="1" applyFont="1" applyFill="1" applyBorder="1" applyAlignment="1" applyProtection="1">
      <alignment horizontal="center" shrinkToFit="1" readingOrder="2"/>
    </xf>
    <xf numFmtId="49" fontId="3" fillId="6" borderId="3" xfId="0" applyNumberFormat="1" applyFont="1" applyFill="1" applyBorder="1" applyAlignment="1" applyProtection="1">
      <alignment horizontal="center" vertical="center" shrinkToFit="1" readingOrder="2"/>
    </xf>
    <xf numFmtId="49" fontId="4" fillId="7" borderId="7" xfId="0" applyNumberFormat="1" applyFont="1" applyFill="1" applyBorder="1" applyAlignment="1" applyProtection="1">
      <alignment horizontal="center" vertical="center" shrinkToFit="1" readingOrder="2"/>
      <protection locked="0"/>
    </xf>
    <xf numFmtId="49" fontId="4" fillId="7" borderId="5" xfId="0" applyNumberFormat="1" applyFont="1" applyFill="1" applyBorder="1" applyAlignment="1" applyProtection="1">
      <alignment horizontal="center" vertical="center" shrinkToFit="1" readingOrder="2"/>
      <protection locked="0"/>
    </xf>
    <xf numFmtId="49" fontId="4" fillId="7" borderId="6" xfId="0" applyNumberFormat="1" applyFont="1" applyFill="1" applyBorder="1" applyAlignment="1" applyProtection="1">
      <alignment horizontal="center" vertical="center" shrinkToFit="1" readingOrder="2"/>
      <protection locked="0"/>
    </xf>
    <xf numFmtId="49" fontId="4" fillId="9" borderId="7" xfId="0" applyNumberFormat="1" applyFont="1" applyFill="1" applyBorder="1" applyAlignment="1" applyProtection="1">
      <alignment horizontal="center" vertical="center" shrinkToFit="1" readingOrder="2"/>
      <protection locked="0"/>
    </xf>
    <xf numFmtId="49" fontId="4" fillId="9" borderId="5" xfId="0" applyNumberFormat="1" applyFont="1" applyFill="1" applyBorder="1" applyAlignment="1" applyProtection="1">
      <alignment horizontal="center" vertical="center" shrinkToFit="1" readingOrder="2"/>
      <protection locked="0"/>
    </xf>
    <xf numFmtId="49" fontId="4" fillId="9" borderId="6" xfId="0" applyNumberFormat="1" applyFont="1" applyFill="1" applyBorder="1" applyAlignment="1" applyProtection="1">
      <alignment horizontal="center" vertical="center" shrinkToFit="1" readingOrder="2"/>
      <protection locked="0"/>
    </xf>
    <xf numFmtId="49" fontId="4" fillId="9" borderId="2" xfId="0" applyNumberFormat="1" applyFont="1" applyFill="1" applyBorder="1" applyAlignment="1" applyProtection="1">
      <alignment horizontal="center" vertical="center" shrinkToFit="1" readingOrder="2"/>
      <protection locked="0"/>
    </xf>
    <xf numFmtId="49" fontId="4" fillId="9" borderId="42" xfId="0" applyNumberFormat="1" applyFont="1" applyFill="1" applyBorder="1" applyAlignment="1" applyProtection="1">
      <alignment horizontal="center" vertical="center" shrinkToFit="1" readingOrder="2"/>
      <protection locked="0"/>
    </xf>
    <xf numFmtId="49" fontId="4" fillId="9" borderId="43" xfId="0" applyNumberFormat="1" applyFont="1" applyFill="1" applyBorder="1" applyAlignment="1" applyProtection="1">
      <alignment horizontal="center" vertical="center" shrinkToFit="1" readingOrder="2"/>
      <protection locked="0"/>
    </xf>
    <xf numFmtId="4" fontId="6" fillId="5" borderId="11" xfId="0" applyNumberFormat="1" applyFont="1" applyFill="1" applyBorder="1" applyAlignment="1" applyProtection="1">
      <alignment horizontal="center" vertical="center" shrinkToFit="1" readingOrder="1"/>
    </xf>
    <xf numFmtId="4" fontId="6" fillId="13" borderId="11" xfId="0" applyNumberFormat="1" applyFont="1" applyFill="1" applyBorder="1" applyAlignment="1" applyProtection="1">
      <alignment horizontal="center" vertical="center" shrinkToFit="1" readingOrder="1"/>
    </xf>
    <xf numFmtId="4" fontId="18" fillId="4" borderId="11" xfId="0" applyNumberFormat="1" applyFont="1" applyFill="1" applyBorder="1" applyAlignment="1" applyProtection="1">
      <alignment horizontal="center" vertical="center" shrinkToFit="1" readingOrder="1"/>
    </xf>
    <xf numFmtId="168" fontId="4" fillId="8" borderId="6" xfId="0" applyNumberFormat="1" applyFont="1" applyFill="1" applyBorder="1" applyAlignment="1" applyProtection="1">
      <alignment horizontal="right" shrinkToFit="1" readingOrder="1"/>
    </xf>
    <xf numFmtId="168" fontId="4" fillId="8" borderId="7" xfId="0" applyNumberFormat="1" applyFont="1" applyFill="1" applyBorder="1" applyAlignment="1" applyProtection="1">
      <alignment horizontal="right" shrinkToFit="1" readingOrder="1"/>
    </xf>
    <xf numFmtId="168" fontId="4" fillId="8" borderId="5" xfId="0" applyNumberFormat="1" applyFont="1" applyFill="1" applyBorder="1" applyAlignment="1" applyProtection="1">
      <alignment horizontal="right" shrinkToFit="1" readingOrder="1"/>
    </xf>
    <xf numFmtId="168" fontId="4" fillId="10" borderId="6" xfId="0" applyNumberFormat="1" applyFont="1" applyFill="1" applyBorder="1" applyAlignment="1" applyProtection="1">
      <alignment horizontal="right" shrinkToFit="1" readingOrder="1"/>
    </xf>
    <xf numFmtId="168" fontId="4" fillId="10" borderId="7" xfId="0" applyNumberFormat="1" applyFont="1" applyFill="1" applyBorder="1" applyAlignment="1" applyProtection="1">
      <alignment horizontal="right" shrinkToFit="1" readingOrder="1"/>
    </xf>
    <xf numFmtId="168" fontId="4" fillId="10" borderId="5" xfId="0" applyNumberFormat="1" applyFont="1" applyFill="1" applyBorder="1" applyAlignment="1" applyProtection="1">
      <alignment horizontal="right" shrinkToFit="1" readingOrder="1"/>
    </xf>
    <xf numFmtId="168" fontId="4" fillId="8" borderId="42" xfId="0" applyNumberFormat="1" applyFont="1" applyFill="1" applyBorder="1" applyAlignment="1" applyProtection="1">
      <alignment horizontal="right" shrinkToFit="1" readingOrder="1"/>
    </xf>
    <xf numFmtId="168" fontId="4" fillId="8" borderId="43" xfId="0" applyNumberFormat="1" applyFont="1" applyFill="1" applyBorder="1" applyAlignment="1" applyProtection="1">
      <alignment horizontal="right" shrinkToFit="1" readingOrder="1"/>
    </xf>
    <xf numFmtId="168" fontId="4" fillId="8" borderId="2" xfId="0" applyNumberFormat="1" applyFont="1" applyFill="1" applyBorder="1" applyAlignment="1" applyProtection="1">
      <alignment horizontal="right" shrinkToFit="1" readingOrder="1"/>
    </xf>
    <xf numFmtId="3" fontId="6" fillId="5" borderId="11" xfId="0" applyNumberFormat="1" applyFont="1" applyFill="1" applyBorder="1" applyAlignment="1" applyProtection="1">
      <alignment horizontal="center" vertical="center" shrinkToFit="1" readingOrder="1"/>
    </xf>
    <xf numFmtId="3" fontId="6" fillId="10" borderId="11" xfId="0" applyNumberFormat="1" applyFont="1" applyFill="1" applyBorder="1" applyAlignment="1" applyProtection="1">
      <alignment horizontal="center" vertical="center" shrinkToFit="1" readingOrder="1"/>
    </xf>
    <xf numFmtId="3" fontId="6" fillId="10" borderId="12" xfId="0" applyNumberFormat="1" applyFont="1" applyFill="1" applyBorder="1" applyAlignment="1" applyProtection="1">
      <alignment horizontal="center" vertical="center" shrinkToFit="1" readingOrder="1"/>
    </xf>
    <xf numFmtId="3" fontId="10" fillId="9" borderId="12" xfId="0" applyNumberFormat="1" applyFont="1" applyFill="1" applyBorder="1" applyAlignment="1" applyProtection="1">
      <alignment horizontal="center" vertical="center" shrinkToFit="1" readingOrder="1"/>
    </xf>
    <xf numFmtId="0" fontId="6" fillId="10" borderId="13" xfId="0" applyNumberFormat="1" applyFont="1" applyFill="1" applyBorder="1" applyAlignment="1" applyProtection="1">
      <alignment horizontal="center" shrinkToFit="1" readingOrder="1"/>
    </xf>
    <xf numFmtId="0" fontId="6" fillId="9" borderId="13" xfId="0" applyFont="1" applyFill="1" applyBorder="1" applyAlignment="1" applyProtection="1">
      <alignment horizontal="center" shrinkToFit="1" readingOrder="1"/>
    </xf>
    <xf numFmtId="3" fontId="10" fillId="9" borderId="11" xfId="0" applyNumberFormat="1" applyFont="1" applyFill="1" applyBorder="1" applyAlignment="1" applyProtection="1">
      <alignment horizontal="center" vertical="center" shrinkToFit="1" readingOrder="1"/>
    </xf>
    <xf numFmtId="0" fontId="6" fillId="10" borderId="23" xfId="0" applyNumberFormat="1" applyFont="1" applyFill="1" applyBorder="1" applyAlignment="1" applyProtection="1">
      <alignment horizontal="center" shrinkToFit="1" readingOrder="1"/>
    </xf>
    <xf numFmtId="3" fontId="6" fillId="5" borderId="24" xfId="0" applyNumberFormat="1" applyFont="1" applyFill="1" applyBorder="1" applyAlignment="1" applyProtection="1">
      <alignment horizontal="center" vertical="center" shrinkToFit="1" readingOrder="1"/>
    </xf>
    <xf numFmtId="3" fontId="6" fillId="10" borderId="23" xfId="0" applyNumberFormat="1" applyFont="1" applyFill="1" applyBorder="1" applyAlignment="1" applyProtection="1">
      <alignment horizontal="center" shrinkToFit="1" readingOrder="1"/>
    </xf>
    <xf numFmtId="49" fontId="18" fillId="9" borderId="23" xfId="0" applyNumberFormat="1" applyFont="1" applyFill="1" applyBorder="1" applyAlignment="1" applyProtection="1">
      <alignment horizontal="center" shrinkToFit="1" readingOrder="1"/>
    </xf>
    <xf numFmtId="3" fontId="6" fillId="10" borderId="24" xfId="0" applyNumberFormat="1" applyFont="1" applyFill="1" applyBorder="1" applyAlignment="1" applyProtection="1">
      <alignment horizontal="center" vertical="center" shrinkToFit="1" readingOrder="1"/>
    </xf>
    <xf numFmtId="3" fontId="18" fillId="9" borderId="23" xfId="0" applyNumberFormat="1" applyFont="1" applyFill="1" applyBorder="1" applyAlignment="1" applyProtection="1">
      <alignment horizontal="center" shrinkToFit="1" readingOrder="1"/>
    </xf>
    <xf numFmtId="1" fontId="4" fillId="7" borderId="6" xfId="0" applyNumberFormat="1" applyFont="1" applyFill="1" applyBorder="1" applyAlignment="1" applyProtection="1">
      <alignment horizontal="center" vertical="center" shrinkToFit="1" readingOrder="1"/>
      <protection locked="0"/>
    </xf>
    <xf numFmtId="1" fontId="4" fillId="9" borderId="6" xfId="0" applyNumberFormat="1" applyFont="1" applyFill="1" applyBorder="1" applyAlignment="1" applyProtection="1">
      <alignment horizontal="center" vertical="center" shrinkToFit="1" readingOrder="1"/>
      <protection locked="0"/>
    </xf>
    <xf numFmtId="1" fontId="4" fillId="9" borderId="42" xfId="0" applyNumberFormat="1" applyFont="1" applyFill="1" applyBorder="1" applyAlignment="1" applyProtection="1">
      <alignment horizontal="center" vertical="center" shrinkToFit="1" readingOrder="1"/>
      <protection locked="0"/>
    </xf>
    <xf numFmtId="0" fontId="4" fillId="7" borderId="6" xfId="0" applyNumberFormat="1" applyFont="1" applyFill="1" applyBorder="1" applyAlignment="1" applyProtection="1">
      <alignment horizontal="center" vertical="center" shrinkToFit="1" readingOrder="1"/>
    </xf>
    <xf numFmtId="1" fontId="4" fillId="9" borderId="6" xfId="0" applyNumberFormat="1" applyFont="1" applyFill="1" applyBorder="1" applyAlignment="1" applyProtection="1">
      <alignment horizontal="center" vertical="center" shrinkToFit="1" readingOrder="1"/>
    </xf>
    <xf numFmtId="0" fontId="4" fillId="7" borderId="42" xfId="0" applyNumberFormat="1" applyFont="1" applyFill="1" applyBorder="1" applyAlignment="1" applyProtection="1">
      <alignment horizontal="center" vertical="center" shrinkToFit="1" readingOrder="1"/>
    </xf>
    <xf numFmtId="169" fontId="16" fillId="2" borderId="0" xfId="0" applyNumberFormat="1" applyFont="1" applyFill="1" applyAlignment="1">
      <alignment shrinkToFit="1"/>
    </xf>
    <xf numFmtId="1" fontId="16" fillId="2" borderId="0" xfId="0" applyNumberFormat="1" applyFont="1" applyFill="1" applyAlignment="1">
      <alignment shrinkToFit="1"/>
    </xf>
    <xf numFmtId="170" fontId="6" fillId="5" borderId="24" xfId="0" applyNumberFormat="1" applyFont="1" applyFill="1" applyBorder="1" applyAlignment="1" applyProtection="1">
      <alignment horizontal="center" vertical="center" shrinkToFit="1" readingOrder="1"/>
    </xf>
    <xf numFmtId="170" fontId="6" fillId="10" borderId="24" xfId="0" applyNumberFormat="1" applyFont="1" applyFill="1" applyBorder="1" applyAlignment="1" applyProtection="1">
      <alignment horizontal="center" vertical="center" shrinkToFit="1" readingOrder="1"/>
    </xf>
    <xf numFmtId="0" fontId="25" fillId="2" borderId="0" xfId="0" applyFont="1" applyFill="1" applyAlignment="1">
      <alignment shrinkToFit="1"/>
    </xf>
    <xf numFmtId="3" fontId="25" fillId="2" borderId="0" xfId="0" applyNumberFormat="1" applyFont="1" applyFill="1" applyAlignment="1">
      <alignment shrinkToFit="1"/>
    </xf>
    <xf numFmtId="0" fontId="8" fillId="5" borderId="15" xfId="0" applyNumberFormat="1" applyFont="1" applyFill="1" applyBorder="1" applyAlignment="1" applyProtection="1">
      <alignment horizontal="center" vertical="center" shrinkToFit="1"/>
    </xf>
    <xf numFmtId="0" fontId="8" fillId="5" borderId="16" xfId="0" applyNumberFormat="1" applyFont="1" applyFill="1" applyBorder="1" applyAlignment="1" applyProtection="1">
      <alignment horizontal="center" vertical="center" shrinkToFit="1"/>
    </xf>
    <xf numFmtId="0" fontId="8" fillId="5" borderId="17" xfId="0" applyNumberFormat="1" applyFont="1" applyFill="1" applyBorder="1" applyAlignment="1" applyProtection="1">
      <alignment horizontal="center" vertical="center" shrinkToFit="1"/>
    </xf>
    <xf numFmtId="0" fontId="7" fillId="3" borderId="0" xfId="0" applyFont="1" applyFill="1" applyBorder="1" applyAlignment="1" applyProtection="1">
      <alignment horizontal="center" vertical="center" shrinkToFit="1"/>
    </xf>
    <xf numFmtId="0" fontId="7" fillId="3" borderId="10" xfId="0" applyFont="1" applyFill="1" applyBorder="1" applyAlignment="1" applyProtection="1">
      <alignment horizontal="center" vertical="center" textRotation="90" shrinkToFit="1"/>
    </xf>
    <xf numFmtId="0" fontId="11" fillId="13" borderId="18" xfId="0" applyFont="1" applyFill="1" applyBorder="1" applyAlignment="1" applyProtection="1">
      <alignment horizontal="center" vertical="top" shrinkToFit="1" readingOrder="2"/>
    </xf>
    <xf numFmtId="0" fontId="12" fillId="13" borderId="25" xfId="0" applyFont="1" applyFill="1" applyBorder="1" applyAlignment="1" applyProtection="1">
      <alignment horizontal="center" vertical="top" shrinkToFit="1" readingOrder="2"/>
    </xf>
    <xf numFmtId="0" fontId="12" fillId="13" borderId="19" xfId="0" applyFont="1" applyFill="1" applyBorder="1" applyAlignment="1" applyProtection="1">
      <alignment horizontal="center" vertical="top" shrinkToFit="1" readingOrder="2"/>
    </xf>
    <xf numFmtId="0" fontId="8" fillId="13" borderId="18" xfId="0" applyFont="1" applyFill="1" applyBorder="1" applyAlignment="1" applyProtection="1">
      <alignment horizontal="center" vertical="top" shrinkToFit="1" readingOrder="2"/>
    </xf>
    <xf numFmtId="0" fontId="8" fillId="13" borderId="25" xfId="0" applyFont="1" applyFill="1" applyBorder="1" applyAlignment="1" applyProtection="1">
      <alignment horizontal="center" vertical="top" shrinkToFit="1" readingOrder="2"/>
    </xf>
    <xf numFmtId="0" fontId="8" fillId="13" borderId="19" xfId="0" applyFont="1" applyFill="1" applyBorder="1" applyAlignment="1" applyProtection="1">
      <alignment horizontal="center" vertical="top" shrinkToFit="1" readingOrder="2"/>
    </xf>
    <xf numFmtId="0" fontId="13" fillId="3" borderId="20" xfId="0" applyFont="1" applyFill="1" applyBorder="1" applyAlignment="1" applyProtection="1">
      <alignment horizontal="center" vertical="top" shrinkToFit="1" readingOrder="2"/>
    </xf>
    <xf numFmtId="0" fontId="8" fillId="13" borderId="18" xfId="0" applyFont="1" applyFill="1" applyBorder="1" applyAlignment="1" applyProtection="1">
      <alignment horizontal="center" vertical="center" shrinkToFit="1" readingOrder="2"/>
    </xf>
    <xf numFmtId="0" fontId="11" fillId="13" borderId="25" xfId="0" applyFont="1" applyFill="1" applyBorder="1" applyAlignment="1" applyProtection="1">
      <alignment horizontal="center" vertical="center" shrinkToFit="1" readingOrder="2"/>
    </xf>
    <xf numFmtId="0" fontId="11" fillId="13" borderId="19" xfId="0" applyFont="1" applyFill="1" applyBorder="1" applyAlignment="1" applyProtection="1">
      <alignment horizontal="center" vertical="center" shrinkToFit="1" readingOrder="2"/>
    </xf>
    <xf numFmtId="0" fontId="13" fillId="3" borderId="21" xfId="0" applyFont="1" applyFill="1" applyBorder="1" applyAlignment="1" applyProtection="1">
      <alignment horizontal="center" vertical="top" shrinkToFit="1" readingOrder="2"/>
    </xf>
    <xf numFmtId="0" fontId="13" fillId="3" borderId="22" xfId="0" applyFont="1" applyFill="1" applyBorder="1" applyAlignment="1" applyProtection="1">
      <alignment horizontal="center" vertical="top" shrinkToFit="1" readingOrder="2"/>
    </xf>
    <xf numFmtId="0" fontId="8" fillId="5" borderId="35" xfId="0" applyNumberFormat="1" applyFont="1" applyFill="1" applyBorder="1" applyAlignment="1" applyProtection="1">
      <alignment horizontal="center" vertical="center"/>
    </xf>
    <xf numFmtId="0" fontId="8" fillId="5" borderId="36" xfId="0" applyNumberFormat="1" applyFont="1" applyFill="1" applyBorder="1" applyAlignment="1" applyProtection="1">
      <alignment horizontal="center" vertical="center"/>
    </xf>
    <xf numFmtId="0" fontId="8" fillId="5" borderId="37" xfId="0" applyNumberFormat="1" applyFont="1" applyFill="1" applyBorder="1" applyAlignment="1" applyProtection="1">
      <alignment horizontal="center" vertical="center"/>
    </xf>
    <xf numFmtId="0" fontId="0" fillId="11" borderId="31" xfId="0" applyFill="1" applyBorder="1" applyAlignment="1" applyProtection="1">
      <alignment horizontal="center" shrinkToFit="1"/>
      <protection locked="0"/>
    </xf>
    <xf numFmtId="0" fontId="0" fillId="11" borderId="32" xfId="0" applyFill="1" applyBorder="1" applyAlignment="1" applyProtection="1">
      <alignment horizontal="center" shrinkToFit="1"/>
      <protection locked="0"/>
    </xf>
    <xf numFmtId="3" fontId="19" fillId="13" borderId="0" xfId="0" applyNumberFormat="1" applyFont="1" applyFill="1" applyBorder="1" applyAlignment="1">
      <alignment horizontal="right" shrinkToFit="1"/>
    </xf>
    <xf numFmtId="0" fontId="0" fillId="14" borderId="45" xfId="0" applyFill="1" applyBorder="1" applyAlignment="1">
      <alignment horizontal="right"/>
    </xf>
    <xf numFmtId="0" fontId="0" fillId="14" borderId="0" xfId="0" applyFill="1" applyAlignment="1">
      <alignment horizontal="right"/>
    </xf>
    <xf numFmtId="0" fontId="16" fillId="2" borderId="0" xfId="0" applyFont="1" applyFill="1" applyAlignment="1">
      <alignment horizontal="center" shrinkToFit="1"/>
    </xf>
    <xf numFmtId="0" fontId="0" fillId="11" borderId="31" xfId="0" applyFill="1" applyBorder="1" applyAlignment="1" applyProtection="1">
      <alignment horizontal="center" vertical="top" shrinkToFit="1"/>
      <protection locked="0"/>
    </xf>
    <xf numFmtId="0" fontId="0" fillId="11" borderId="32" xfId="0" applyFill="1" applyBorder="1" applyAlignment="1" applyProtection="1">
      <alignment horizontal="center" vertical="top" shrinkToFit="1"/>
      <protection locked="0"/>
    </xf>
    <xf numFmtId="0" fontId="9" fillId="16" borderId="4" xfId="0" applyFont="1" applyFill="1" applyBorder="1" applyAlignment="1" applyProtection="1">
      <alignment horizontal="left" vertical="center" shrinkToFit="1"/>
    </xf>
    <xf numFmtId="0" fontId="9" fillId="16" borderId="26" xfId="0" applyFont="1" applyFill="1" applyBorder="1" applyAlignment="1" applyProtection="1">
      <alignment horizontal="left" vertical="center" shrinkToFit="1"/>
    </xf>
    <xf numFmtId="0" fontId="9" fillId="16" borderId="3" xfId="0" applyFont="1" applyFill="1" applyBorder="1" applyAlignment="1" applyProtection="1">
      <alignment horizontal="left" vertical="center" shrinkToFit="1"/>
    </xf>
    <xf numFmtId="0" fontId="9" fillId="16" borderId="41" xfId="0" applyFont="1" applyFill="1" applyBorder="1" applyAlignment="1" applyProtection="1">
      <alignment horizontal="left" vertical="center" shrinkToFit="1"/>
    </xf>
    <xf numFmtId="49" fontId="4" fillId="2" borderId="0" xfId="0" applyNumberFormat="1" applyFont="1" applyFill="1" applyBorder="1" applyAlignment="1" applyProtection="1">
      <alignment horizontal="center" shrinkToFit="1" readingOrder="2"/>
    </xf>
    <xf numFmtId="49" fontId="4" fillId="2" borderId="0" xfId="0" applyNumberFormat="1" applyFont="1" applyFill="1" applyBorder="1" applyAlignment="1" applyProtection="1">
      <alignment horizontal="center" shrinkToFit="1" readingOrder="1"/>
    </xf>
    <xf numFmtId="0" fontId="20" fillId="0" borderId="0" xfId="0" applyFont="1" applyAlignment="1">
      <alignment horizontal="center" vertical="center" readingOrder="1"/>
    </xf>
  </cellXfs>
  <cellStyles count="1">
    <cellStyle name="Normal" xfId="0" builtinId="0"/>
  </cellStyles>
  <dxfs count="36">
    <dxf>
      <font>
        <b val="0"/>
        <i val="0"/>
        <strike val="0"/>
        <condense val="0"/>
        <extend val="0"/>
        <outline val="0"/>
        <shadow val="0"/>
        <u val="none"/>
        <vertAlign val="baseline"/>
        <sz val="12"/>
        <color theme="1"/>
        <name val="Arial Narrow"/>
        <scheme val="none"/>
      </font>
      <fill>
        <patternFill patternType="solid">
          <fgColor indexed="64"/>
          <bgColor theme="3" tint="0.59996337778862885"/>
        </patternFill>
      </fill>
      <alignment horizontal="left" vertical="center" textRotation="0" wrapText="0" indent="0" justifyLastLine="0" shrinkToFit="1" readingOrder="0"/>
      <border diagonalUp="0" diagonalDown="0" outline="0">
        <left style="thin">
          <color auto="1"/>
        </left>
        <right style="thin">
          <color auto="1"/>
        </right>
        <top/>
        <bottom/>
      </border>
      <protection locked="1" hidden="0"/>
    </dxf>
    <dxf>
      <font>
        <color rgb="FFFFFFCC"/>
      </font>
    </dxf>
    <dxf>
      <font>
        <color rgb="FFFFFFCC"/>
      </font>
    </dxf>
    <dxf>
      <font>
        <color rgb="FFFFFFCC"/>
      </font>
    </dxf>
    <dxf>
      <font>
        <color theme="0" tint="-0.14996795556505021"/>
      </font>
    </dxf>
    <dxf>
      <font>
        <color rgb="FFFFFFCC"/>
      </font>
    </dxf>
    <dxf>
      <font>
        <color rgb="FFFFFFCC"/>
      </font>
    </dxf>
    <dxf>
      <font>
        <color rgb="FFFFFFCC"/>
      </font>
    </dxf>
    <dxf>
      <font>
        <color rgb="FFFFFFCC"/>
      </font>
    </dxf>
    <dxf>
      <font>
        <color rgb="FFCCCCFF"/>
      </font>
    </dxf>
    <dxf>
      <font>
        <condense val="0"/>
        <extend val="0"/>
        <color indexed="43"/>
      </font>
    </dxf>
    <dxf>
      <font>
        <color rgb="FF9999FF"/>
      </font>
    </dxf>
    <dxf>
      <font>
        <color rgb="FFCCCCFF"/>
      </font>
    </dxf>
    <dxf>
      <font>
        <condense val="0"/>
        <extend val="0"/>
        <color indexed="43"/>
      </font>
    </dxf>
    <dxf>
      <font>
        <color rgb="FFCCCCFF"/>
      </font>
    </dxf>
    <dxf>
      <font>
        <color rgb="FFCCCCFF"/>
      </font>
    </dxf>
    <dxf>
      <font>
        <condense val="0"/>
        <extend val="0"/>
        <color indexed="43"/>
      </font>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indexed="64"/>
        </left>
        <right/>
        <top style="hair">
          <color indexed="64"/>
        </top>
        <bottom style="hair">
          <color indexed="64"/>
        </bottom>
        <vertical/>
        <horizontal/>
      </border>
      <protection locked="0" hidden="0"/>
    </dxf>
    <dxf>
      <fill>
        <patternFill patternType="gray125">
          <fgColor theme="0" tint="-0.499984740745262"/>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1" hidden="0"/>
    </dxf>
    <dxf>
      <fill>
        <patternFill patternType="gray125">
          <fgColor theme="0" tint="-0.499984740745262"/>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1"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0" hidden="0"/>
    </dxf>
    <dxf>
      <fill>
        <patternFill patternType="gray125">
          <fgColor theme="0" tint="-0.499984740745262"/>
          <bgColor theme="0" tint="-4.9989318521683403E-2"/>
        </patternFill>
      </fill>
      <alignment horizontal="general" vertical="bottom" textRotation="0" wrapText="0" indent="0" justifyLastLine="0" shrinkToFit="1" readingOrder="0"/>
      <border diagonalUp="0" diagonalDown="0">
        <left style="thin">
          <color auto="1"/>
        </left>
        <right style="thin">
          <color auto="1"/>
        </right>
        <top/>
        <bottom/>
        <vertical/>
        <horizontal/>
      </border>
      <protection locked="1" hidden="0"/>
    </dxf>
    <dxf>
      <fill>
        <patternFill patternType="gray125">
          <fgColor theme="0" tint="-0.499984740745262"/>
          <bgColor theme="0" tint="-4.9989318521683403E-2"/>
        </patternFill>
      </fill>
      <alignment horizontal="general" vertical="bottom" textRotation="0" wrapText="0" indent="0" justifyLastLine="0" shrinkToFit="1" readingOrder="0"/>
      <border diagonalUp="0" diagonalDown="0">
        <left/>
        <right style="thin">
          <color indexed="64"/>
        </right>
        <top/>
        <bottom/>
        <vertical/>
        <horizontal/>
      </border>
      <protection locked="1" hidden="0"/>
    </dxf>
    <dxf>
      <border outline="0">
        <left style="thin">
          <color auto="1"/>
        </left>
        <right style="hair">
          <color indexed="64"/>
        </right>
        <top style="thin">
          <color indexed="64"/>
        </top>
      </border>
    </dxf>
    <dxf>
      <alignment wrapText="0" justifyLastLine="0" shrinkToFit="1" readingOrder="0"/>
    </dxf>
    <dxf>
      <font>
        <color rgb="FF0066FF"/>
      </font>
    </dxf>
    <dxf>
      <font>
        <color rgb="FF9999FF"/>
      </font>
    </dxf>
    <dxf>
      <font>
        <color rgb="FFCCCCFF"/>
      </font>
    </dxf>
    <dxf>
      <font>
        <color theme="0" tint="-0.24994659260841701"/>
      </font>
    </dxf>
    <dxf>
      <font>
        <color theme="0"/>
      </font>
    </dxf>
  </dxfs>
  <tableStyles count="0" defaultTableStyle="TableStyleMedium9" defaultPivotStyle="PivotStyleLight16"/>
  <colors>
    <mruColors>
      <color rgb="FFFFFFCC"/>
      <color rgb="FFFFFFFF"/>
      <color rgb="FFCCCCFF"/>
      <color rgb="FF9999FF"/>
      <color rgb="FF0066FF"/>
      <color rgb="FFFCD5B4"/>
      <color rgb="FFFFCC99"/>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82393607081862"/>
          <c:y val="2.5738084109349343E-2"/>
          <c:w val="0.69704074078958755"/>
          <c:h val="0.81166776377375027"/>
        </c:manualLayout>
      </c:layout>
      <c:barChart>
        <c:barDir val="col"/>
        <c:grouping val="stacked"/>
        <c:varyColors val="0"/>
        <c:ser>
          <c:idx val="0"/>
          <c:order val="0"/>
          <c:tx>
            <c:strRef>
              <c:f>income!$A$35</c:f>
              <c:strCache>
                <c:ptCount val="1"/>
                <c:pt idx="0">
                  <c:v>Wage Income</c:v>
                </c:pt>
              </c:strCache>
            </c:strRef>
          </c:tx>
          <c:spPr>
            <a:solidFill>
              <a:srgbClr val="9999FF"/>
            </a:solidFill>
            <a:ln>
              <a:solidFill>
                <a:schemeClr val="accent1"/>
              </a:solidFill>
            </a:ln>
            <a:effectLst/>
          </c:spPr>
          <c:invertIfNegative val="0"/>
          <c:cat>
            <c:strRef>
              <c:f>income!$B$34:$M$34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income!$B$35:$M$35</c:f>
              <c:numCache>
                <c:formatCode>#,##0</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7FCD-4545-B0EC-3890249D63FE}"/>
            </c:ext>
          </c:extLst>
        </c:ser>
        <c:ser>
          <c:idx val="1"/>
          <c:order val="1"/>
          <c:tx>
            <c:strRef>
              <c:f>income!$A$36</c:f>
              <c:strCache>
                <c:ptCount val="1"/>
                <c:pt idx="0">
                  <c:v>Interest Income</c:v>
                </c:pt>
              </c:strCache>
            </c:strRef>
          </c:tx>
          <c:spPr>
            <a:solidFill>
              <a:schemeClr val="accent3"/>
            </a:solidFill>
            <a:ln>
              <a:solidFill>
                <a:schemeClr val="accent1"/>
              </a:solidFill>
            </a:ln>
            <a:effectLst/>
          </c:spPr>
          <c:invertIfNegative val="0"/>
          <c:cat>
            <c:strRef>
              <c:f>income!$B$34:$M$34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income!$B$36:$M$36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7FCD-4545-B0EC-3890249D63FE}"/>
            </c:ext>
          </c:extLst>
        </c:ser>
        <c:dLbls>
          <c:showLegendKey val="0"/>
          <c:showVal val="0"/>
          <c:showCatName val="0"/>
          <c:showSerName val="0"/>
          <c:showPercent val="0"/>
          <c:showBubbleSize val="0"/>
        </c:dLbls>
        <c:gapWidth val="219"/>
        <c:overlap val="100"/>
        <c:axId val="312112280"/>
        <c:axId val="312111888"/>
      </c:barChart>
      <c:lineChart>
        <c:grouping val="standard"/>
        <c:varyColors val="0"/>
        <c:ser>
          <c:idx val="2"/>
          <c:order val="2"/>
          <c:tx>
            <c:strRef>
              <c:f>income!$A$37</c:f>
              <c:strCache>
                <c:ptCount val="1"/>
                <c:pt idx="0">
                  <c:v>Expense</c:v>
                </c:pt>
              </c:strCache>
            </c:strRef>
          </c:tx>
          <c:spPr>
            <a:ln w="28575" cap="rnd">
              <a:solidFill>
                <a:srgbClr val="993366"/>
              </a:solidFill>
              <a:round/>
            </a:ln>
            <a:effectLst/>
          </c:spPr>
          <c:marker>
            <c:symbol val="none"/>
          </c:marker>
          <c:cat>
            <c:strRef>
              <c:f>income!$B$34:$M$34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income!$B$37:$M$37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7FCD-4545-B0EC-3890249D63FE}"/>
            </c:ext>
          </c:extLst>
        </c:ser>
        <c:ser>
          <c:idx val="3"/>
          <c:order val="3"/>
          <c:tx>
            <c:strRef>
              <c:f>income!$A$38</c:f>
              <c:strCache>
                <c:ptCount val="1"/>
                <c:pt idx="0">
                  <c:v>Average monthly cost</c:v>
                </c:pt>
              </c:strCache>
            </c:strRef>
          </c:tx>
          <c:spPr>
            <a:ln w="28575" cap="rnd" cmpd="dbl">
              <a:solidFill>
                <a:srgbClr val="993366"/>
              </a:solidFill>
              <a:prstDash val="dash"/>
              <a:round/>
            </a:ln>
            <a:effectLst/>
          </c:spPr>
          <c:marker>
            <c:symbol val="none"/>
          </c:marker>
          <c:cat>
            <c:strRef>
              <c:f>income!$B$34:$M$34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income!$B$38:$M$38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7FCD-4545-B0EC-3890249D63FE}"/>
            </c:ext>
          </c:extLst>
        </c:ser>
        <c:ser>
          <c:idx val="4"/>
          <c:order val="4"/>
          <c:tx>
            <c:strRef>
              <c:f>income!$A$39</c:f>
              <c:strCache>
                <c:ptCount val="1"/>
                <c:pt idx="0">
                  <c:v>Average monthly income</c:v>
                </c:pt>
              </c:strCache>
            </c:strRef>
          </c:tx>
          <c:spPr>
            <a:ln w="28575" cap="rnd" cmpd="dbl">
              <a:solidFill>
                <a:schemeClr val="accent3">
                  <a:lumMod val="75000"/>
                </a:schemeClr>
              </a:solidFill>
              <a:prstDash val="sysDash"/>
              <a:round/>
            </a:ln>
            <a:effectLst/>
          </c:spPr>
          <c:marker>
            <c:symbol val="none"/>
          </c:marker>
          <c:cat>
            <c:strRef>
              <c:f>income!$B$34:$M$34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income!$B$39:$M$39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7FCD-4545-B0EC-3890249D63FE}"/>
            </c:ext>
          </c:extLst>
        </c:ser>
        <c:ser>
          <c:idx val="5"/>
          <c:order val="5"/>
          <c:tx>
            <c:strRef>
              <c:f>income!$A$40</c:f>
              <c:strCache>
                <c:ptCount val="1"/>
                <c:pt idx="0">
                  <c:v>Budget</c:v>
                </c:pt>
              </c:strCache>
            </c:strRef>
          </c:tx>
          <c:marker>
            <c:symbol val="none"/>
          </c:marker>
          <c:cat>
            <c:strRef>
              <c:f>income!$B$34:$M$34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income!$B$40:$M$40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7FCD-4545-B0EC-3890249D63FE}"/>
            </c:ext>
          </c:extLst>
        </c:ser>
        <c:dLbls>
          <c:showLegendKey val="0"/>
          <c:showVal val="0"/>
          <c:showCatName val="0"/>
          <c:showSerName val="0"/>
          <c:showPercent val="0"/>
          <c:showBubbleSize val="0"/>
        </c:dLbls>
        <c:marker val="1"/>
        <c:smooth val="0"/>
        <c:axId val="312112280"/>
        <c:axId val="312111888"/>
      </c:lineChart>
      <c:catAx>
        <c:axId val="31211228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a-IR" sz="900" b="0" i="0" u="none" strike="noStrike" kern="1200" baseline="0">
                <a:solidFill>
                  <a:sysClr val="windowText" lastClr="000000"/>
                </a:solidFill>
                <a:latin typeface="+mn-lt"/>
                <a:ea typeface="+mn-ea"/>
                <a:cs typeface="+mn-cs"/>
              </a:defRPr>
            </a:pPr>
            <a:endParaRPr lang="fa-IR"/>
          </a:p>
        </c:txPr>
        <c:crossAx val="312111888"/>
        <c:crosses val="autoZero"/>
        <c:auto val="1"/>
        <c:lblAlgn val="ctr"/>
        <c:lblOffset val="100"/>
        <c:noMultiLvlLbl val="0"/>
      </c:catAx>
      <c:valAx>
        <c:axId val="312111888"/>
        <c:scaling>
          <c:orientation val="minMax"/>
        </c:scaling>
        <c:delete val="0"/>
        <c:axPos val="r"/>
        <c:majorGridlines>
          <c:spPr>
            <a:ln w="9525" cap="flat" cmpd="sng" algn="ctr">
              <a:solidFill>
                <a:sysClr val="windowText" lastClr="000000">
                  <a:lumMod val="15000"/>
                  <a:lumOff val="85000"/>
                </a:sysClr>
              </a:solidFill>
              <a:round/>
            </a:ln>
            <a:effectLst/>
          </c:spPr>
        </c:majorGridlines>
        <c:numFmt formatCode="#,##0_-" sourceLinked="0"/>
        <c:majorTickMark val="none"/>
        <c:minorTickMark val="none"/>
        <c:tickLblPos val="nextTo"/>
        <c:spPr>
          <a:noFill/>
          <a:ln>
            <a:noFill/>
          </a:ln>
          <a:effectLst/>
        </c:spPr>
        <c:txPr>
          <a:bodyPr rot="-60000000" spcFirstLastPara="1" vertOverflow="ellipsis" vert="horz" wrap="square" anchor="ctr" anchorCtr="1"/>
          <a:lstStyle/>
          <a:p>
            <a:pPr>
              <a:defRPr lang="fa-IR" sz="900" b="0" i="0" u="none" strike="noStrike" kern="1200" baseline="0">
                <a:solidFill>
                  <a:sysClr val="windowText" lastClr="000000"/>
                </a:solidFill>
                <a:latin typeface="+mn-lt"/>
                <a:ea typeface="+mn-ea"/>
                <a:cs typeface="+mn-cs"/>
              </a:defRPr>
            </a:pPr>
            <a:endParaRPr lang="fa-IR"/>
          </a:p>
        </c:txPr>
        <c:crossAx val="312112280"/>
        <c:crosses val="autoZero"/>
        <c:crossBetween val="between"/>
      </c:valAx>
      <c:spPr>
        <a:noFill/>
        <a:ln w="25400">
          <a:noFill/>
        </a:ln>
      </c:spPr>
    </c:plotArea>
    <c:legend>
      <c:legendPos val="l"/>
      <c:layout>
        <c:manualLayout>
          <c:xMode val="edge"/>
          <c:yMode val="edge"/>
          <c:x val="6.132697661929803E-3"/>
          <c:y val="0.13105192326241683"/>
          <c:w val="0.16249554883006864"/>
          <c:h val="0.68332858962593113"/>
        </c:manualLayout>
      </c:layout>
      <c:overlay val="0"/>
      <c:spPr>
        <a:noFill/>
        <a:ln>
          <a:noFill/>
        </a:ln>
        <a:effectLst/>
      </c:spPr>
      <c:txPr>
        <a:bodyPr rot="0" spcFirstLastPara="1" vertOverflow="ellipsis" vert="horz" wrap="square" anchor="ctr" anchorCtr="1"/>
        <a:lstStyle/>
        <a:p>
          <a:pPr>
            <a:defRPr lang="fa-IR" sz="900" b="0" i="0" u="none" strike="noStrike" kern="0" baseline="0">
              <a:solidFill>
                <a:sysClr val="windowText" lastClr="000000"/>
              </a:solidFill>
              <a:latin typeface="+mn-lt"/>
              <a:ea typeface="+mn-ea"/>
              <a:cs typeface="+mn-cs"/>
            </a:defRPr>
          </a:pPr>
          <a:endParaRPr lang="fa-IR"/>
        </a:p>
      </c:txPr>
    </c:legend>
    <c:plotVisOnly val="1"/>
    <c:dispBlanksAs val="gap"/>
    <c:showDLblsOverMax val="0"/>
  </c:chart>
  <c:spPr>
    <a:solidFill>
      <a:schemeClr val="bg1">
        <a:lumMod val="75000"/>
      </a:schemeClr>
    </a:solidFill>
    <a:ln w="9525" cap="flat" cmpd="sng" algn="ctr">
      <a:solidFill>
        <a:schemeClr val="bg1">
          <a:lumMod val="75000"/>
        </a:schemeClr>
      </a:solidFill>
      <a:round/>
    </a:ln>
    <a:effectLst/>
  </c:spPr>
  <c:txPr>
    <a:bodyPr/>
    <a:lstStyle/>
    <a:p>
      <a:pPr>
        <a:defRPr/>
      </a:pPr>
      <a:endParaRPr lang="fa-IR"/>
    </a:p>
  </c:txPr>
  <c:printSettings>
    <c:headerFooter/>
    <c:pageMargins b="0.75000000000000533" l="0.70000000000000062" r="0.70000000000000062" t="0.750000000000005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092168711469175E-2"/>
          <c:y val="4.676616915422907E-2"/>
          <c:w val="0.87326313861930061"/>
          <c:h val="0.81923735652446461"/>
        </c:manualLayout>
      </c:layout>
      <c:barChart>
        <c:barDir val="col"/>
        <c:grouping val="clustered"/>
        <c:varyColors val="0"/>
        <c:ser>
          <c:idx val="0"/>
          <c:order val="0"/>
          <c:tx>
            <c:strRef>
              <c:f>panel!$N$2</c:f>
              <c:strCache>
                <c:ptCount val="1"/>
                <c:pt idx="0">
                  <c:v>Budget</c:v>
                </c:pt>
              </c:strCache>
            </c:strRef>
          </c:tx>
          <c:invertIfNegative val="0"/>
          <c:cat>
            <c:strRef>
              <c:f>[0]!Charge_Title</c:f>
              <c:strCache>
                <c:ptCount val="2"/>
                <c:pt idx="0">
                  <c:v>food</c:v>
                </c:pt>
                <c:pt idx="1">
                  <c:v>Utilities</c:v>
                </c:pt>
              </c:strCache>
            </c:strRef>
          </c:cat>
          <c:val>
            <c:numRef>
              <c:f>[0]!Budget</c:f>
              <c:numCache>
                <c:formatCode>#,##0.00_-_ر_ي_ا_ل</c:formatCode>
                <c:ptCount val="2"/>
                <c:pt idx="0">
                  <c:v>1500</c:v>
                </c:pt>
                <c:pt idx="1">
                  <c:v>500</c:v>
                </c:pt>
              </c:numCache>
            </c:numRef>
          </c:val>
          <c:extLst>
            <c:ext xmlns:c16="http://schemas.microsoft.com/office/drawing/2014/chart" uri="{C3380CC4-5D6E-409C-BE32-E72D297353CC}">
              <c16:uniqueId val="{00000000-548E-44FF-9FD9-83DA5AA861A0}"/>
            </c:ext>
          </c:extLst>
        </c:ser>
        <c:ser>
          <c:idx val="1"/>
          <c:order val="1"/>
          <c:tx>
            <c:strRef>
              <c:f>panel!$M$2</c:f>
              <c:strCache>
                <c:ptCount val="1"/>
                <c:pt idx="0">
                  <c:v>Expense</c:v>
                </c:pt>
              </c:strCache>
            </c:strRef>
          </c:tx>
          <c:invertIfNegative val="0"/>
          <c:cat>
            <c:strRef>
              <c:f>[0]!Charge_Title</c:f>
              <c:strCache>
                <c:ptCount val="2"/>
                <c:pt idx="0">
                  <c:v>food</c:v>
                </c:pt>
                <c:pt idx="1">
                  <c:v>Utilities</c:v>
                </c:pt>
              </c:strCache>
            </c:strRef>
          </c:cat>
          <c:val>
            <c:numRef>
              <c:f>[0]!Charge</c:f>
              <c:numCache>
                <c:formatCode>#,##0.00</c:formatCode>
                <c:ptCount val="2"/>
                <c:pt idx="0">
                  <c:v>0</c:v>
                </c:pt>
                <c:pt idx="1">
                  <c:v>50</c:v>
                </c:pt>
              </c:numCache>
            </c:numRef>
          </c:val>
          <c:extLst>
            <c:ext xmlns:c16="http://schemas.microsoft.com/office/drawing/2014/chart" uri="{C3380CC4-5D6E-409C-BE32-E72D297353CC}">
              <c16:uniqueId val="{00000001-548E-44FF-9FD9-83DA5AA861A0}"/>
            </c:ext>
          </c:extLst>
        </c:ser>
        <c:dLbls>
          <c:showLegendKey val="0"/>
          <c:showVal val="0"/>
          <c:showCatName val="0"/>
          <c:showSerName val="0"/>
          <c:showPercent val="0"/>
          <c:showBubbleSize val="0"/>
        </c:dLbls>
        <c:gapWidth val="130"/>
        <c:overlap val="100"/>
        <c:axId val="312114240"/>
        <c:axId val="312113848"/>
      </c:barChart>
      <c:valAx>
        <c:axId val="312113848"/>
        <c:scaling>
          <c:orientation val="minMax"/>
        </c:scaling>
        <c:delete val="0"/>
        <c:axPos val="l"/>
        <c:majorGridlines/>
        <c:numFmt formatCode="#,##0_-" sourceLinked="0"/>
        <c:majorTickMark val="none"/>
        <c:minorTickMark val="none"/>
        <c:tickLblPos val="nextTo"/>
        <c:txPr>
          <a:bodyPr/>
          <a:lstStyle/>
          <a:p>
            <a:pPr>
              <a:defRPr kern="1200" baseline="0"/>
            </a:pPr>
            <a:endParaRPr lang="fa-IR"/>
          </a:p>
        </c:txPr>
        <c:crossAx val="312114240"/>
        <c:crosses val="max"/>
        <c:crossBetween val="between"/>
      </c:valAx>
      <c:catAx>
        <c:axId val="312114240"/>
        <c:scaling>
          <c:orientation val="maxMin"/>
        </c:scaling>
        <c:delete val="0"/>
        <c:axPos val="b"/>
        <c:numFmt formatCode="General" sourceLinked="0"/>
        <c:majorTickMark val="out"/>
        <c:minorTickMark val="none"/>
        <c:tickLblPos val="nextTo"/>
        <c:txPr>
          <a:bodyPr rot="2700000"/>
          <a:lstStyle/>
          <a:p>
            <a:pPr>
              <a:defRPr/>
            </a:pPr>
            <a:endParaRPr lang="fa-IR"/>
          </a:p>
        </c:txPr>
        <c:crossAx val="312113848"/>
        <c:crosses val="autoZero"/>
        <c:auto val="1"/>
        <c:lblAlgn val="ctr"/>
        <c:lblOffset val="100"/>
        <c:noMultiLvlLbl val="0"/>
      </c:catAx>
      <c:spPr>
        <a:solidFill>
          <a:schemeClr val="bg1">
            <a:lumMod val="75000"/>
          </a:schemeClr>
        </a:solidFill>
      </c:spPr>
    </c:plotArea>
    <c:legend>
      <c:legendPos val="b"/>
      <c:layout>
        <c:manualLayout>
          <c:xMode val="edge"/>
          <c:yMode val="edge"/>
          <c:x val="0.44990565068255356"/>
          <c:y val="0.94665378549087809"/>
          <c:w val="0.10018858753766891"/>
          <c:h val="5.3346214509121866E-2"/>
        </c:manualLayout>
      </c:layout>
      <c:overlay val="0"/>
    </c:legend>
    <c:plotVisOnly val="1"/>
    <c:dispBlanksAs val="gap"/>
    <c:showDLblsOverMax val="0"/>
  </c:chart>
  <c:spPr>
    <a:solidFill>
      <a:schemeClr val="bg1">
        <a:lumMod val="75000"/>
      </a:schemeClr>
    </a:solidFill>
    <a:ln>
      <a:noFill/>
    </a:ln>
  </c:spPr>
  <c:txPr>
    <a:bodyPr/>
    <a:lstStyle/>
    <a:p>
      <a:pPr>
        <a:defRPr kern="0" baseline="0"/>
      </a:pPr>
      <a:endParaRPr lang="fa-IR"/>
    </a:p>
  </c:txPr>
  <c:printSettings>
    <c:headerFooter/>
    <c:pageMargins b="0.75000000000000533" l="0.70000000000000062" r="0.70000000000000062" t="0.750000000000005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25"/>
      <c:rotY val="30"/>
      <c:depthPercent val="100"/>
      <c:rAngAx val="0"/>
      <c:perspective val="0"/>
    </c:view3D>
    <c:floor>
      <c:thickness val="0"/>
    </c:floor>
    <c:sideWall>
      <c:thickness val="0"/>
    </c:sideWall>
    <c:backWall>
      <c:thickness val="0"/>
    </c:backWall>
    <c:plotArea>
      <c:layout>
        <c:manualLayout>
          <c:layoutTarget val="inner"/>
          <c:xMode val="edge"/>
          <c:yMode val="edge"/>
          <c:x val="9.5971966270173681E-2"/>
          <c:y val="8.195801294922948E-3"/>
          <c:w val="0.81736695147149163"/>
          <c:h val="0.99064166159159184"/>
        </c:manualLayout>
      </c:layout>
      <c:pie3DChart>
        <c:varyColors val="1"/>
        <c:ser>
          <c:idx val="0"/>
          <c:order val="0"/>
          <c:tx>
            <c:strRef>
              <c:f>Chart2!$C$18</c:f>
              <c:strCache>
                <c:ptCount val="1"/>
                <c:pt idx="0">
                  <c:v>Income</c:v>
                </c:pt>
              </c:strCache>
            </c:strRef>
          </c:tx>
          <c:dLbls>
            <c:spPr>
              <a:noFill/>
              <a:ln>
                <a:noFill/>
              </a:ln>
              <a:effectLst/>
            </c:spPr>
            <c:dLblPos val="bestFit"/>
            <c:showLegendKey val="0"/>
            <c:showVal val="0"/>
            <c:showCatName val="1"/>
            <c:showSerName val="0"/>
            <c:showPercent val="0"/>
            <c:showBubbleSize val="0"/>
            <c:separator>; </c:separator>
            <c:showLeaderLines val="0"/>
            <c:extLst>
              <c:ext xmlns:c15="http://schemas.microsoft.com/office/drawing/2012/chart" uri="{CE6537A1-D6FC-4f65-9D91-7224C49458BB}"/>
            </c:extLst>
          </c:dLbls>
          <c:val>
            <c:numRef>
              <c:f>Chart2!$O$1:$O$121</c:f>
              <c:numCache>
                <c:formatCode>#,##0</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5="http://schemas.microsoft.com/office/drawing/2012/chart" uri="{02D57815-91ED-43cb-92C2-25804820EDAC}">
              <c15:filteredCategoryTitle>
                <c15:cat>
                  <c:multiLvlStrRef>
                    <c:extLst xmlns:c16="http://schemas.microsoft.com/office/drawing/2014/chart">
                      <c:ext uri="{02D57815-91ED-43cb-92C2-25804820EDAC}">
                        <c15:formulaRef>
                          <c15:sqref>Chart2!#REF!</c15:sqref>
                        </c15:formulaRef>
                      </c:ext>
                    </c:extLst>
                  </c:multiLvlStrRef>
                </c15:cat>
              </c15:filteredCategoryTitle>
            </c:ext>
            <c:ext xmlns:c16="http://schemas.microsoft.com/office/drawing/2014/chart" uri="{C3380CC4-5D6E-409C-BE32-E72D297353CC}">
              <c16:uniqueId val="{00000000-1682-48F9-AB02-6B91DBD48DB2}"/>
            </c:ext>
          </c:extLst>
        </c:ser>
        <c:dLbls>
          <c:showLegendKey val="0"/>
          <c:showVal val="1"/>
          <c:showCatName val="1"/>
          <c:showSerName val="0"/>
          <c:showPercent val="0"/>
          <c:showBubbleSize val="0"/>
          <c:showLeaderLines val="0"/>
        </c:dLbls>
      </c:pie3DChart>
    </c:plotArea>
    <c:plotVisOnly val="1"/>
    <c:dispBlanksAs val="zero"/>
    <c:showDLblsOverMax val="0"/>
  </c:chart>
  <c:spPr>
    <a:solidFill>
      <a:schemeClr val="bg1">
        <a:lumMod val="75000"/>
      </a:schemeClr>
    </a:solidFill>
    <a:ln>
      <a:noFill/>
    </a:ln>
  </c:spPr>
  <c:printSettings>
    <c:headerFooter/>
    <c:pageMargins b="0.750000000000005" l="0.70000000000000062" r="0.70000000000000062" t="0.75000000000000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1271727826474522E-3"/>
          <c:w val="0.88336975016721953"/>
          <c:h val="0.98376804461942269"/>
        </c:manualLayout>
      </c:layout>
      <c:barChart>
        <c:barDir val="bar"/>
        <c:grouping val="stacked"/>
        <c:varyColors val="0"/>
        <c:ser>
          <c:idx val="0"/>
          <c:order val="0"/>
          <c:spPr>
            <a:gradFill flip="none" rotWithShape="1">
              <a:gsLst>
                <a:gs pos="0">
                  <a:srgbClr val="993366"/>
                </a:gs>
                <a:gs pos="48000">
                  <a:schemeClr val="accent2">
                    <a:lumMod val="97000"/>
                    <a:lumOff val="3000"/>
                  </a:schemeClr>
                </a:gs>
                <a:gs pos="100000">
                  <a:schemeClr val="accent2">
                    <a:lumMod val="60000"/>
                    <a:lumOff val="40000"/>
                  </a:schemeClr>
                </a:gs>
              </a:gsLst>
              <a:lin ang="5400000" scaled="0"/>
              <a:tileRect/>
            </a:gradFill>
            <a:ln>
              <a:noFill/>
            </a:ln>
            <a:effectLst/>
          </c:spPr>
          <c:invertIfNegative val="0"/>
          <c:cat>
            <c:strRef>
              <c:f>Chart2!$P$2:$P$7</c:f>
              <c:strCache>
                <c:ptCount val="6"/>
                <c:pt idx="0">
                  <c:v>Interest Income</c:v>
                </c:pt>
                <c:pt idx="1">
                  <c:v>Wage Income</c:v>
                </c:pt>
                <c:pt idx="2">
                  <c:v>Total revenue</c:v>
                </c:pt>
                <c:pt idx="3">
                  <c:v>Total Expense</c:v>
                </c:pt>
                <c:pt idx="4">
                  <c:v>Budget balance</c:v>
                </c:pt>
                <c:pt idx="5">
                  <c:v>Liquidity</c:v>
                </c:pt>
              </c:strCache>
            </c:strRef>
          </c:cat>
          <c:val>
            <c:numRef>
              <c:f>Chart2!$Q$2:$Q$7</c:f>
              <c:numCache>
                <c:formatCode>#,##0</c:formatCode>
                <c:ptCount val="6"/>
                <c:pt idx="0">
                  <c:v>0</c:v>
                </c:pt>
                <c:pt idx="1">
                  <c:v>0</c:v>
                </c:pt>
                <c:pt idx="2">
                  <c:v>0</c:v>
                </c:pt>
                <c:pt idx="3">
                  <c:v>50</c:v>
                </c:pt>
                <c:pt idx="4">
                  <c:v>1950</c:v>
                </c:pt>
                <c:pt idx="5">
                  <c:v>850</c:v>
                </c:pt>
              </c:numCache>
            </c:numRef>
          </c:val>
          <c:extLst>
            <c:ext xmlns:c16="http://schemas.microsoft.com/office/drawing/2014/chart" uri="{C3380CC4-5D6E-409C-BE32-E72D297353CC}">
              <c16:uniqueId val="{00000000-FBBA-4B4C-A35F-6E7F9BA7B69B}"/>
            </c:ext>
          </c:extLst>
        </c:ser>
        <c:dLbls>
          <c:showLegendKey val="0"/>
          <c:showVal val="0"/>
          <c:showCatName val="0"/>
          <c:showSerName val="0"/>
          <c:showPercent val="0"/>
          <c:showBubbleSize val="0"/>
        </c:dLbls>
        <c:gapWidth val="89"/>
        <c:overlap val="100"/>
        <c:axId val="382327208"/>
        <c:axId val="382327600"/>
      </c:barChart>
      <c:catAx>
        <c:axId val="382327208"/>
        <c:scaling>
          <c:orientation val="minMax"/>
        </c:scaling>
        <c:delete val="0"/>
        <c:axPos val="r"/>
        <c:numFmt formatCode="General" sourceLinked="1"/>
        <c:majorTickMark val="out"/>
        <c:minorTickMark val="none"/>
        <c:tickLblPos val="nextTo"/>
        <c:spPr>
          <a:noFill/>
          <a:ln w="9525" cap="flat" cmpd="sng" algn="ctr">
            <a:solidFill>
              <a:schemeClr val="tx1">
                <a:lumMod val="15000"/>
                <a:lumOff val="85000"/>
              </a:schemeClr>
            </a:solidFill>
            <a:round/>
          </a:ln>
          <a:effectLst>
            <a:glow rad="12700">
              <a:schemeClr val="bg1">
                <a:lumMod val="75000"/>
              </a:schemeClr>
            </a:glow>
            <a:softEdge rad="31750"/>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a-IR"/>
          </a:p>
        </c:txPr>
        <c:crossAx val="382327600"/>
        <c:crosses val="autoZero"/>
        <c:auto val="1"/>
        <c:lblAlgn val="ctr"/>
        <c:lblOffset val="100"/>
        <c:noMultiLvlLbl val="0"/>
      </c:catAx>
      <c:valAx>
        <c:axId val="382327600"/>
        <c:scaling>
          <c:orientation val="maxMin"/>
        </c:scaling>
        <c:delete val="1"/>
        <c:axPos val="b"/>
        <c:numFmt formatCode="_(&quot;ريال&quot;* #,##0_);_(&quot;ريال&quot;* \(#,##0\);_(&quot;ريال&quot;* &quot;-&quot;_);_(@_)" sourceLinked="0"/>
        <c:majorTickMark val="out"/>
        <c:minorTickMark val="none"/>
        <c:tickLblPos val="nextTo"/>
        <c:crossAx val="382327208"/>
        <c:crosses val="autoZero"/>
        <c:crossBetween val="between"/>
      </c:valAx>
      <c:spPr>
        <a:noFill/>
        <a:ln>
          <a:noFill/>
        </a:ln>
        <a:effectLst/>
      </c:spPr>
    </c:plotArea>
    <c:plotVisOnly val="1"/>
    <c:dispBlanksAs val="gap"/>
    <c:showDLblsOverMax val="0"/>
  </c:chart>
  <c:spPr>
    <a:solidFill>
      <a:schemeClr val="bg1">
        <a:lumMod val="75000"/>
      </a:schemeClr>
    </a:solidFill>
    <a:ln w="9525" cap="flat" cmpd="sng" algn="ctr">
      <a:solidFill>
        <a:schemeClr val="bg1">
          <a:lumMod val="75000"/>
        </a:schemeClr>
      </a:solidFill>
      <a:round/>
    </a:ln>
    <a:effectLst/>
  </c:spPr>
  <c:txPr>
    <a:bodyPr/>
    <a:lstStyle/>
    <a:p>
      <a:pPr>
        <a:defRPr/>
      </a:pPr>
      <a:endParaRPr lang="fa-IR"/>
    </a:p>
  </c:tx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9527</xdr:rowOff>
    </xdr:from>
    <xdr:to>
      <xdr:col>13</xdr:col>
      <xdr:colOff>638174</xdr:colOff>
      <xdr:row>19</xdr:row>
      <xdr:rowOff>161925</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485775</xdr:colOff>
      <xdr:row>15</xdr:row>
      <xdr:rowOff>76200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161925</xdr:colOff>
      <xdr:row>19</xdr:row>
      <xdr:rowOff>9525</xdr:rowOff>
    </xdr:from>
    <xdr:to>
      <xdr:col>6</xdr:col>
      <xdr:colOff>247650</xdr:colOff>
      <xdr:row>29</xdr:row>
      <xdr:rowOff>85725</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590549</xdr:colOff>
      <xdr:row>19</xdr:row>
      <xdr:rowOff>57150</xdr:rowOff>
    </xdr:from>
    <xdr:to>
      <xdr:col>12</xdr:col>
      <xdr:colOff>514349</xdr:colOff>
      <xdr:row>28</xdr:row>
      <xdr:rowOff>85725</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anel" displayName="Panel" ref="B2:M32" totalsRowShown="0" headerRowDxfId="0" dataDxfId="30" tableBorderDxfId="29">
  <autoFilter ref="B2:M32" xr:uid="{00000000-0009-0000-0100-000001000000}"/>
  <tableColumns count="12">
    <tableColumn id="1" xr3:uid="{00000000-0010-0000-0000-000001000000}" name="C.Account" dataDxfId="28"/>
    <tableColumn id="2" xr3:uid="{00000000-0010-0000-0000-000002000000}" name="Cash" dataDxfId="27"/>
    <tableColumn id="3" xr3:uid="{00000000-0010-0000-0000-000003000000}" name="Bank" dataDxfId="26"/>
    <tableColumn id="4" xr3:uid="{00000000-0010-0000-0000-000004000000}" name="Investments" dataDxfId="25"/>
    <tableColumn id="5" xr3:uid="{00000000-0010-0000-0000-000005000000}" name="N-C.Assets" dataDxfId="24"/>
    <tableColumn id="6" xr3:uid="{00000000-0010-0000-0000-000006000000}" name="Debtors" dataDxfId="23"/>
    <tableColumn id="7" xr3:uid="{00000000-0010-0000-0000-000007000000}" name="D.Receivable" dataDxfId="22"/>
    <tableColumn id="8" xr3:uid="{00000000-0010-0000-0000-000008000000}" name="Liabilities" dataDxfId="21"/>
    <tableColumn id="9" xr3:uid="{00000000-0010-0000-0000-000009000000}" name="D.Payable" dataDxfId="20"/>
    <tableColumn id="10" xr3:uid="{00000000-0010-0000-0000-00000A000000}" name="W.Income" dataDxfId="19"/>
    <tableColumn id="11" xr3:uid="{00000000-0010-0000-0000-00000B000000}" name="I.Income" dataDxfId="18"/>
    <tableColumn id="12" xr3:uid="{00000000-0010-0000-0000-00000C000000}" name="Expense" dataDxfId="17"/>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00"/>
  <sheetViews>
    <sheetView tabSelected="1" workbookViewId="0">
      <pane xSplit="8" ySplit="2" topLeftCell="I3" activePane="bottomRight" state="frozen"/>
      <selection pane="topRight" activeCell="I1" sqref="I1"/>
      <selection pane="bottomLeft" activeCell="A3" sqref="A3"/>
      <selection pane="bottomRight" activeCell="A12" sqref="A12"/>
    </sheetView>
  </sheetViews>
  <sheetFormatPr defaultColWidth="9" defaultRowHeight="14.25"/>
  <cols>
    <col min="1" max="1" width="4.125" style="61" customWidth="1"/>
    <col min="2" max="2" width="9.125" style="17" customWidth="1"/>
    <col min="3" max="3" width="30.5" style="17" customWidth="1"/>
    <col min="4" max="4" width="9.125" style="17" customWidth="1"/>
    <col min="5" max="5" width="15.5" style="17" customWidth="1"/>
    <col min="6" max="7" width="17.5" style="17" customWidth="1"/>
    <col min="8" max="8" width="18.5" style="17" customWidth="1"/>
    <col min="9" max="21" width="9" style="60"/>
    <col min="22" max="16384" width="9" style="17"/>
  </cols>
  <sheetData>
    <row r="1" spans="1:9" ht="18" customHeight="1" thickBot="1">
      <c r="A1" s="159" t="s">
        <v>0</v>
      </c>
      <c r="B1" s="160"/>
      <c r="C1" s="160"/>
      <c r="D1" s="160"/>
      <c r="E1" s="160"/>
      <c r="F1" s="160"/>
      <c r="G1" s="160"/>
      <c r="H1" s="161"/>
    </row>
    <row r="2" spans="1:9" ht="15.75">
      <c r="A2" s="112" t="s">
        <v>1</v>
      </c>
      <c r="B2" s="112" t="s">
        <v>2</v>
      </c>
      <c r="C2" s="112" t="s">
        <v>3</v>
      </c>
      <c r="D2" s="112" t="s">
        <v>78</v>
      </c>
      <c r="E2" s="112" t="s">
        <v>79</v>
      </c>
      <c r="F2" s="20" t="s">
        <v>5</v>
      </c>
      <c r="G2" s="20" t="s">
        <v>6</v>
      </c>
      <c r="H2" s="20" t="s">
        <v>7</v>
      </c>
      <c r="I2" s="59"/>
    </row>
    <row r="3" spans="1:9">
      <c r="A3" s="147">
        <v>1</v>
      </c>
      <c r="B3" s="113" t="s">
        <v>31</v>
      </c>
      <c r="C3" s="114" t="s">
        <v>61</v>
      </c>
      <c r="D3" s="115" t="s">
        <v>17</v>
      </c>
      <c r="E3" s="113"/>
      <c r="F3" s="94">
        <v>100</v>
      </c>
      <c r="G3" s="95"/>
      <c r="H3" s="96">
        <f>IF(OR(ISNUMBER(G3), ISNUMBER(F3)),F3-G3, "")</f>
        <v>100</v>
      </c>
    </row>
    <row r="4" spans="1:9">
      <c r="A4" s="148">
        <v>1</v>
      </c>
      <c r="B4" s="116" t="s">
        <v>31</v>
      </c>
      <c r="C4" s="117" t="s">
        <v>61</v>
      </c>
      <c r="D4" s="118" t="s">
        <v>12</v>
      </c>
      <c r="E4" s="116" t="s">
        <v>59</v>
      </c>
      <c r="F4" s="97">
        <v>500</v>
      </c>
      <c r="G4" s="98"/>
      <c r="H4" s="99">
        <f>IF(OR(ISNUMBER(G4), ISNUMBER(F4)),H3+F4-G4, "")</f>
        <v>600</v>
      </c>
    </row>
    <row r="5" spans="1:9">
      <c r="A5" s="147">
        <v>1</v>
      </c>
      <c r="B5" s="113" t="s">
        <v>31</v>
      </c>
      <c r="C5" s="114" t="s">
        <v>61</v>
      </c>
      <c r="D5" s="115" t="s">
        <v>12</v>
      </c>
      <c r="E5" s="113" t="s">
        <v>60</v>
      </c>
      <c r="F5" s="94">
        <v>300</v>
      </c>
      <c r="G5" s="95"/>
      <c r="H5" s="96">
        <f>IF(OR(ISNUMBER(G5), ISNUMBER(F5)),H4+F5-G5, "")</f>
        <v>900</v>
      </c>
    </row>
    <row r="6" spans="1:9">
      <c r="A6" s="148">
        <v>1</v>
      </c>
      <c r="B6" s="116" t="s">
        <v>31</v>
      </c>
      <c r="C6" s="117" t="s">
        <v>62</v>
      </c>
      <c r="D6" s="118" t="s">
        <v>81</v>
      </c>
      <c r="E6" s="116" t="s">
        <v>63</v>
      </c>
      <c r="F6" s="97"/>
      <c r="G6" s="98">
        <v>50</v>
      </c>
      <c r="H6" s="99">
        <f t="shared" ref="H6:H69" si="0">IF(OR(ISNUMBER(G6), ISNUMBER(F6)),H5+F6-G6, "")</f>
        <v>850</v>
      </c>
    </row>
    <row r="7" spans="1:9">
      <c r="A7" s="147">
        <v>1</v>
      </c>
      <c r="B7" s="113" t="s">
        <v>31</v>
      </c>
      <c r="C7" s="114" t="s">
        <v>64</v>
      </c>
      <c r="D7" s="115" t="s">
        <v>18</v>
      </c>
      <c r="E7" s="113"/>
      <c r="F7" s="94"/>
      <c r="G7" s="95">
        <v>850</v>
      </c>
      <c r="H7" s="96">
        <f>IF(OR(ISNUMBER(G7), ISNUMBER(F7)),H6+F7-G7, "")</f>
        <v>0</v>
      </c>
    </row>
    <row r="8" spans="1:9">
      <c r="A8" s="148">
        <v>2</v>
      </c>
      <c r="B8" s="116" t="s">
        <v>31</v>
      </c>
      <c r="C8" s="117" t="s">
        <v>65</v>
      </c>
      <c r="D8" s="118" t="s">
        <v>14</v>
      </c>
      <c r="E8" s="116" t="s">
        <v>65</v>
      </c>
      <c r="F8" s="97">
        <v>50</v>
      </c>
      <c r="G8" s="98"/>
      <c r="H8" s="99">
        <f t="shared" si="0"/>
        <v>50</v>
      </c>
    </row>
    <row r="9" spans="1:9">
      <c r="A9" s="147">
        <v>2</v>
      </c>
      <c r="B9" s="113" t="s">
        <v>31</v>
      </c>
      <c r="C9" s="114" t="s">
        <v>65</v>
      </c>
      <c r="D9" s="115" t="s">
        <v>17</v>
      </c>
      <c r="E9" s="113"/>
      <c r="F9" s="94"/>
      <c r="G9" s="95">
        <v>50</v>
      </c>
      <c r="H9" s="96">
        <f>IF(OR(ISNUMBER(G9), ISNUMBER(F9)),H8+F9-G9, "")</f>
        <v>0</v>
      </c>
    </row>
    <row r="10" spans="1:9">
      <c r="A10" s="148">
        <v>6</v>
      </c>
      <c r="B10" s="116" t="s">
        <v>46</v>
      </c>
      <c r="C10" s="117" t="s">
        <v>67</v>
      </c>
      <c r="D10" s="118" t="s">
        <v>82</v>
      </c>
      <c r="E10" s="116" t="s">
        <v>66</v>
      </c>
      <c r="F10" s="97">
        <v>100</v>
      </c>
      <c r="G10" s="98"/>
      <c r="H10" s="99">
        <f t="shared" si="0"/>
        <v>100</v>
      </c>
    </row>
    <row r="11" spans="1:9">
      <c r="A11" s="147">
        <v>6</v>
      </c>
      <c r="B11" s="113" t="s">
        <v>46</v>
      </c>
      <c r="C11" s="114" t="s">
        <v>67</v>
      </c>
      <c r="D11" s="115" t="s">
        <v>12</v>
      </c>
      <c r="E11" s="113" t="s">
        <v>59</v>
      </c>
      <c r="F11" s="94"/>
      <c r="G11" s="95">
        <v>100</v>
      </c>
      <c r="H11" s="96">
        <f>IF(OR(ISNUMBER(G11), ISNUMBER(F11)),H10+F11-G11, "")</f>
        <v>0</v>
      </c>
    </row>
    <row r="12" spans="1:9">
      <c r="A12" s="148"/>
      <c r="B12" s="116"/>
      <c r="C12" s="117"/>
      <c r="D12" s="118"/>
      <c r="E12" s="116"/>
      <c r="F12" s="97"/>
      <c r="G12" s="98"/>
      <c r="H12" s="99" t="str">
        <f t="shared" si="0"/>
        <v/>
      </c>
    </row>
    <row r="13" spans="1:9">
      <c r="A13" s="147"/>
      <c r="B13" s="113"/>
      <c r="C13" s="114"/>
      <c r="D13" s="115"/>
      <c r="E13" s="113"/>
      <c r="F13" s="94"/>
      <c r="G13" s="95"/>
      <c r="H13" s="96" t="str">
        <f>IF(OR(ISNUMBER(G13), ISNUMBER(F13)),H12+F13-G13, "")</f>
        <v/>
      </c>
    </row>
    <row r="14" spans="1:9">
      <c r="A14" s="148"/>
      <c r="B14" s="116"/>
      <c r="C14" s="117"/>
      <c r="D14" s="118"/>
      <c r="E14" s="116"/>
      <c r="F14" s="97"/>
      <c r="G14" s="98"/>
      <c r="H14" s="99" t="str">
        <f t="shared" si="0"/>
        <v/>
      </c>
    </row>
    <row r="15" spans="1:9">
      <c r="A15" s="147"/>
      <c r="B15" s="113"/>
      <c r="C15" s="114"/>
      <c r="D15" s="115"/>
      <c r="E15" s="113"/>
      <c r="F15" s="94"/>
      <c r="G15" s="95"/>
      <c r="H15" s="96" t="str">
        <f t="shared" si="0"/>
        <v/>
      </c>
    </row>
    <row r="16" spans="1:9">
      <c r="A16" s="148"/>
      <c r="B16" s="116"/>
      <c r="C16" s="117"/>
      <c r="D16" s="118"/>
      <c r="E16" s="116"/>
      <c r="F16" s="97"/>
      <c r="G16" s="98"/>
      <c r="H16" s="99" t="str">
        <f t="shared" si="0"/>
        <v/>
      </c>
    </row>
    <row r="17" spans="1:8">
      <c r="A17" s="147"/>
      <c r="B17" s="113"/>
      <c r="C17" s="114"/>
      <c r="D17" s="115"/>
      <c r="E17" s="113"/>
      <c r="F17" s="94"/>
      <c r="G17" s="95"/>
      <c r="H17" s="96" t="str">
        <f t="shared" si="0"/>
        <v/>
      </c>
    </row>
    <row r="18" spans="1:8">
      <c r="A18" s="148"/>
      <c r="B18" s="116"/>
      <c r="C18" s="117"/>
      <c r="D18" s="118"/>
      <c r="E18" s="116"/>
      <c r="F18" s="97"/>
      <c r="G18" s="98"/>
      <c r="H18" s="99" t="str">
        <f t="shared" si="0"/>
        <v/>
      </c>
    </row>
    <row r="19" spans="1:8">
      <c r="A19" s="147"/>
      <c r="B19" s="113"/>
      <c r="C19" s="114"/>
      <c r="D19" s="115"/>
      <c r="E19" s="113"/>
      <c r="F19" s="94"/>
      <c r="G19" s="95"/>
      <c r="H19" s="96" t="str">
        <f t="shared" si="0"/>
        <v/>
      </c>
    </row>
    <row r="20" spans="1:8">
      <c r="A20" s="148"/>
      <c r="B20" s="116"/>
      <c r="C20" s="117"/>
      <c r="D20" s="118"/>
      <c r="E20" s="116"/>
      <c r="F20" s="97"/>
      <c r="G20" s="98"/>
      <c r="H20" s="99" t="str">
        <f t="shared" si="0"/>
        <v/>
      </c>
    </row>
    <row r="21" spans="1:8">
      <c r="A21" s="147"/>
      <c r="B21" s="113"/>
      <c r="C21" s="114"/>
      <c r="D21" s="115"/>
      <c r="E21" s="113"/>
      <c r="F21" s="94"/>
      <c r="G21" s="95"/>
      <c r="H21" s="96" t="str">
        <f t="shared" si="0"/>
        <v/>
      </c>
    </row>
    <row r="22" spans="1:8">
      <c r="A22" s="148"/>
      <c r="B22" s="116"/>
      <c r="C22" s="117"/>
      <c r="D22" s="118"/>
      <c r="E22" s="116"/>
      <c r="F22" s="97"/>
      <c r="G22" s="98"/>
      <c r="H22" s="99" t="str">
        <f t="shared" si="0"/>
        <v/>
      </c>
    </row>
    <row r="23" spans="1:8">
      <c r="A23" s="147"/>
      <c r="B23" s="113"/>
      <c r="C23" s="114"/>
      <c r="D23" s="115"/>
      <c r="E23" s="113"/>
      <c r="F23" s="94"/>
      <c r="G23" s="95"/>
      <c r="H23" s="96" t="str">
        <f t="shared" si="0"/>
        <v/>
      </c>
    </row>
    <row r="24" spans="1:8">
      <c r="A24" s="148"/>
      <c r="B24" s="116"/>
      <c r="C24" s="117"/>
      <c r="D24" s="118"/>
      <c r="E24" s="116"/>
      <c r="F24" s="97"/>
      <c r="G24" s="98"/>
      <c r="H24" s="99" t="str">
        <f t="shared" si="0"/>
        <v/>
      </c>
    </row>
    <row r="25" spans="1:8">
      <c r="A25" s="147"/>
      <c r="B25" s="113"/>
      <c r="C25" s="114"/>
      <c r="D25" s="115"/>
      <c r="E25" s="113"/>
      <c r="F25" s="94"/>
      <c r="G25" s="95"/>
      <c r="H25" s="96" t="str">
        <f t="shared" si="0"/>
        <v/>
      </c>
    </row>
    <row r="26" spans="1:8">
      <c r="A26" s="148"/>
      <c r="B26" s="116"/>
      <c r="C26" s="117"/>
      <c r="D26" s="118"/>
      <c r="E26" s="116"/>
      <c r="F26" s="97"/>
      <c r="G26" s="98"/>
      <c r="H26" s="99" t="str">
        <f t="shared" si="0"/>
        <v/>
      </c>
    </row>
    <row r="27" spans="1:8">
      <c r="A27" s="147"/>
      <c r="B27" s="113"/>
      <c r="C27" s="114"/>
      <c r="D27" s="115"/>
      <c r="E27" s="113"/>
      <c r="F27" s="94"/>
      <c r="G27" s="95"/>
      <c r="H27" s="96" t="str">
        <f t="shared" si="0"/>
        <v/>
      </c>
    </row>
    <row r="28" spans="1:8">
      <c r="A28" s="148"/>
      <c r="B28" s="116"/>
      <c r="C28" s="117"/>
      <c r="D28" s="118"/>
      <c r="E28" s="116"/>
      <c r="F28" s="97"/>
      <c r="G28" s="98"/>
      <c r="H28" s="99" t="str">
        <f t="shared" si="0"/>
        <v/>
      </c>
    </row>
    <row r="29" spans="1:8">
      <c r="A29" s="147"/>
      <c r="B29" s="113"/>
      <c r="C29" s="114"/>
      <c r="D29" s="115"/>
      <c r="E29" s="113"/>
      <c r="F29" s="94"/>
      <c r="G29" s="95"/>
      <c r="H29" s="96" t="str">
        <f t="shared" si="0"/>
        <v/>
      </c>
    </row>
    <row r="30" spans="1:8">
      <c r="A30" s="148"/>
      <c r="B30" s="116"/>
      <c r="C30" s="117"/>
      <c r="D30" s="118"/>
      <c r="E30" s="116"/>
      <c r="F30" s="97"/>
      <c r="G30" s="98"/>
      <c r="H30" s="99" t="str">
        <f t="shared" si="0"/>
        <v/>
      </c>
    </row>
    <row r="31" spans="1:8">
      <c r="A31" s="147"/>
      <c r="B31" s="113"/>
      <c r="C31" s="114"/>
      <c r="D31" s="115"/>
      <c r="E31" s="113"/>
      <c r="F31" s="94"/>
      <c r="G31" s="95"/>
      <c r="H31" s="96" t="str">
        <f t="shared" si="0"/>
        <v/>
      </c>
    </row>
    <row r="32" spans="1:8">
      <c r="A32" s="148"/>
      <c r="B32" s="116"/>
      <c r="C32" s="117"/>
      <c r="D32" s="118"/>
      <c r="E32" s="116"/>
      <c r="F32" s="97"/>
      <c r="G32" s="98"/>
      <c r="H32" s="99" t="str">
        <f t="shared" si="0"/>
        <v/>
      </c>
    </row>
    <row r="33" spans="1:8">
      <c r="A33" s="147"/>
      <c r="B33" s="113"/>
      <c r="C33" s="114"/>
      <c r="D33" s="115"/>
      <c r="E33" s="113"/>
      <c r="F33" s="94"/>
      <c r="G33" s="95"/>
      <c r="H33" s="96" t="str">
        <f t="shared" si="0"/>
        <v/>
      </c>
    </row>
    <row r="34" spans="1:8">
      <c r="A34" s="148"/>
      <c r="B34" s="116"/>
      <c r="C34" s="117"/>
      <c r="D34" s="118"/>
      <c r="E34" s="116"/>
      <c r="F34" s="97"/>
      <c r="G34" s="98"/>
      <c r="H34" s="99" t="str">
        <f t="shared" si="0"/>
        <v/>
      </c>
    </row>
    <row r="35" spans="1:8">
      <c r="A35" s="147"/>
      <c r="B35" s="113"/>
      <c r="C35" s="114"/>
      <c r="D35" s="115"/>
      <c r="E35" s="113"/>
      <c r="F35" s="94"/>
      <c r="G35" s="95"/>
      <c r="H35" s="96" t="str">
        <f t="shared" si="0"/>
        <v/>
      </c>
    </row>
    <row r="36" spans="1:8">
      <c r="A36" s="148"/>
      <c r="B36" s="116"/>
      <c r="C36" s="117"/>
      <c r="D36" s="118"/>
      <c r="E36" s="116"/>
      <c r="F36" s="97"/>
      <c r="G36" s="98"/>
      <c r="H36" s="99" t="str">
        <f t="shared" si="0"/>
        <v/>
      </c>
    </row>
    <row r="37" spans="1:8">
      <c r="A37" s="147"/>
      <c r="B37" s="113"/>
      <c r="C37" s="114"/>
      <c r="D37" s="115"/>
      <c r="E37" s="113"/>
      <c r="F37" s="94"/>
      <c r="G37" s="95"/>
      <c r="H37" s="96" t="str">
        <f t="shared" si="0"/>
        <v/>
      </c>
    </row>
    <row r="38" spans="1:8">
      <c r="A38" s="148"/>
      <c r="B38" s="116"/>
      <c r="C38" s="117"/>
      <c r="D38" s="118"/>
      <c r="E38" s="116"/>
      <c r="F38" s="97"/>
      <c r="G38" s="98"/>
      <c r="H38" s="99" t="str">
        <f t="shared" si="0"/>
        <v/>
      </c>
    </row>
    <row r="39" spans="1:8">
      <c r="A39" s="147"/>
      <c r="B39" s="113"/>
      <c r="C39" s="114"/>
      <c r="D39" s="115"/>
      <c r="E39" s="113"/>
      <c r="F39" s="94"/>
      <c r="G39" s="95"/>
      <c r="H39" s="96" t="str">
        <f t="shared" si="0"/>
        <v/>
      </c>
    </row>
    <row r="40" spans="1:8">
      <c r="A40" s="148"/>
      <c r="B40" s="116"/>
      <c r="C40" s="117"/>
      <c r="D40" s="118"/>
      <c r="E40" s="116"/>
      <c r="F40" s="97"/>
      <c r="G40" s="98"/>
      <c r="H40" s="99" t="str">
        <f t="shared" si="0"/>
        <v/>
      </c>
    </row>
    <row r="41" spans="1:8">
      <c r="A41" s="147"/>
      <c r="B41" s="113"/>
      <c r="C41" s="114"/>
      <c r="D41" s="115"/>
      <c r="E41" s="113"/>
      <c r="F41" s="94"/>
      <c r="G41" s="95"/>
      <c r="H41" s="96" t="str">
        <f t="shared" si="0"/>
        <v/>
      </c>
    </row>
    <row r="42" spans="1:8">
      <c r="A42" s="148"/>
      <c r="B42" s="116"/>
      <c r="C42" s="117"/>
      <c r="D42" s="118"/>
      <c r="E42" s="116"/>
      <c r="F42" s="97"/>
      <c r="G42" s="98"/>
      <c r="H42" s="99" t="str">
        <f t="shared" si="0"/>
        <v/>
      </c>
    </row>
    <row r="43" spans="1:8">
      <c r="A43" s="147"/>
      <c r="B43" s="113"/>
      <c r="C43" s="114"/>
      <c r="D43" s="115"/>
      <c r="E43" s="113"/>
      <c r="F43" s="94"/>
      <c r="G43" s="95"/>
      <c r="H43" s="96" t="str">
        <f t="shared" si="0"/>
        <v/>
      </c>
    </row>
    <row r="44" spans="1:8">
      <c r="A44" s="148"/>
      <c r="B44" s="116"/>
      <c r="C44" s="117"/>
      <c r="D44" s="118"/>
      <c r="E44" s="116"/>
      <c r="F44" s="97"/>
      <c r="G44" s="98"/>
      <c r="H44" s="99" t="str">
        <f t="shared" si="0"/>
        <v/>
      </c>
    </row>
    <row r="45" spans="1:8">
      <c r="A45" s="147"/>
      <c r="B45" s="113"/>
      <c r="C45" s="114"/>
      <c r="D45" s="115"/>
      <c r="E45" s="113"/>
      <c r="F45" s="94"/>
      <c r="G45" s="95"/>
      <c r="H45" s="96" t="str">
        <f t="shared" si="0"/>
        <v/>
      </c>
    </row>
    <row r="46" spans="1:8">
      <c r="A46" s="148"/>
      <c r="B46" s="116"/>
      <c r="C46" s="117"/>
      <c r="D46" s="118"/>
      <c r="E46" s="116"/>
      <c r="F46" s="97"/>
      <c r="G46" s="98"/>
      <c r="H46" s="99" t="str">
        <f t="shared" si="0"/>
        <v/>
      </c>
    </row>
    <row r="47" spans="1:8">
      <c r="A47" s="147"/>
      <c r="B47" s="113"/>
      <c r="C47" s="114"/>
      <c r="D47" s="115"/>
      <c r="E47" s="113"/>
      <c r="F47" s="94"/>
      <c r="G47" s="95"/>
      <c r="H47" s="96" t="str">
        <f t="shared" si="0"/>
        <v/>
      </c>
    </row>
    <row r="48" spans="1:8">
      <c r="A48" s="148"/>
      <c r="B48" s="116"/>
      <c r="C48" s="117"/>
      <c r="D48" s="118"/>
      <c r="E48" s="116"/>
      <c r="F48" s="97"/>
      <c r="G48" s="98"/>
      <c r="H48" s="99" t="str">
        <f t="shared" si="0"/>
        <v/>
      </c>
    </row>
    <row r="49" spans="1:8">
      <c r="A49" s="147"/>
      <c r="B49" s="113"/>
      <c r="C49" s="114"/>
      <c r="D49" s="115"/>
      <c r="E49" s="113"/>
      <c r="F49" s="94"/>
      <c r="G49" s="95"/>
      <c r="H49" s="96" t="str">
        <f t="shared" si="0"/>
        <v/>
      </c>
    </row>
    <row r="50" spans="1:8">
      <c r="A50" s="148"/>
      <c r="B50" s="116"/>
      <c r="C50" s="117"/>
      <c r="D50" s="118"/>
      <c r="E50" s="116"/>
      <c r="F50" s="97"/>
      <c r="G50" s="98"/>
      <c r="H50" s="99" t="str">
        <f t="shared" si="0"/>
        <v/>
      </c>
    </row>
    <row r="51" spans="1:8">
      <c r="A51" s="147"/>
      <c r="B51" s="113"/>
      <c r="C51" s="114"/>
      <c r="D51" s="115"/>
      <c r="E51" s="113"/>
      <c r="F51" s="94"/>
      <c r="G51" s="95"/>
      <c r="H51" s="96" t="str">
        <f t="shared" si="0"/>
        <v/>
      </c>
    </row>
    <row r="52" spans="1:8">
      <c r="A52" s="148"/>
      <c r="B52" s="116"/>
      <c r="C52" s="117"/>
      <c r="D52" s="118"/>
      <c r="E52" s="116"/>
      <c r="F52" s="97"/>
      <c r="G52" s="98"/>
      <c r="H52" s="99" t="str">
        <f t="shared" si="0"/>
        <v/>
      </c>
    </row>
    <row r="53" spans="1:8">
      <c r="A53" s="147"/>
      <c r="B53" s="113"/>
      <c r="C53" s="114"/>
      <c r="D53" s="115"/>
      <c r="E53" s="113"/>
      <c r="F53" s="94"/>
      <c r="G53" s="95"/>
      <c r="H53" s="96" t="str">
        <f t="shared" si="0"/>
        <v/>
      </c>
    </row>
    <row r="54" spans="1:8">
      <c r="A54" s="148"/>
      <c r="B54" s="116"/>
      <c r="C54" s="117"/>
      <c r="D54" s="118"/>
      <c r="E54" s="116"/>
      <c r="F54" s="97"/>
      <c r="G54" s="98"/>
      <c r="H54" s="99" t="str">
        <f t="shared" si="0"/>
        <v/>
      </c>
    </row>
    <row r="55" spans="1:8">
      <c r="A55" s="147"/>
      <c r="B55" s="113"/>
      <c r="C55" s="114"/>
      <c r="D55" s="115"/>
      <c r="E55" s="113"/>
      <c r="F55" s="94"/>
      <c r="G55" s="95"/>
      <c r="H55" s="96" t="str">
        <f t="shared" si="0"/>
        <v/>
      </c>
    </row>
    <row r="56" spans="1:8">
      <c r="A56" s="148"/>
      <c r="B56" s="116"/>
      <c r="C56" s="117"/>
      <c r="D56" s="118"/>
      <c r="E56" s="116"/>
      <c r="F56" s="97"/>
      <c r="G56" s="98"/>
      <c r="H56" s="99" t="str">
        <f t="shared" si="0"/>
        <v/>
      </c>
    </row>
    <row r="57" spans="1:8">
      <c r="A57" s="147"/>
      <c r="B57" s="113"/>
      <c r="C57" s="114"/>
      <c r="D57" s="115"/>
      <c r="E57" s="113"/>
      <c r="F57" s="94"/>
      <c r="G57" s="95"/>
      <c r="H57" s="96" t="str">
        <f t="shared" si="0"/>
        <v/>
      </c>
    </row>
    <row r="58" spans="1:8">
      <c r="A58" s="148"/>
      <c r="B58" s="116"/>
      <c r="C58" s="117"/>
      <c r="D58" s="118"/>
      <c r="E58" s="116"/>
      <c r="F58" s="97"/>
      <c r="G58" s="98"/>
      <c r="H58" s="99" t="str">
        <f t="shared" si="0"/>
        <v/>
      </c>
    </row>
    <row r="59" spans="1:8">
      <c r="A59" s="147"/>
      <c r="B59" s="113"/>
      <c r="C59" s="114"/>
      <c r="D59" s="115"/>
      <c r="E59" s="113"/>
      <c r="F59" s="94"/>
      <c r="G59" s="95"/>
      <c r="H59" s="96" t="str">
        <f t="shared" si="0"/>
        <v/>
      </c>
    </row>
    <row r="60" spans="1:8">
      <c r="A60" s="148"/>
      <c r="B60" s="116"/>
      <c r="C60" s="117"/>
      <c r="D60" s="118"/>
      <c r="E60" s="116"/>
      <c r="F60" s="97"/>
      <c r="G60" s="98"/>
      <c r="H60" s="99" t="str">
        <f t="shared" si="0"/>
        <v/>
      </c>
    </row>
    <row r="61" spans="1:8">
      <c r="A61" s="147"/>
      <c r="B61" s="113"/>
      <c r="C61" s="114"/>
      <c r="D61" s="115"/>
      <c r="E61" s="113"/>
      <c r="F61" s="94"/>
      <c r="G61" s="95"/>
      <c r="H61" s="96" t="str">
        <f t="shared" si="0"/>
        <v/>
      </c>
    </row>
    <row r="62" spans="1:8">
      <c r="A62" s="148"/>
      <c r="B62" s="116"/>
      <c r="C62" s="117"/>
      <c r="D62" s="118"/>
      <c r="E62" s="116"/>
      <c r="F62" s="97"/>
      <c r="G62" s="98"/>
      <c r="H62" s="99" t="str">
        <f t="shared" si="0"/>
        <v/>
      </c>
    </row>
    <row r="63" spans="1:8">
      <c r="A63" s="147"/>
      <c r="B63" s="113"/>
      <c r="C63" s="114"/>
      <c r="D63" s="115"/>
      <c r="E63" s="113"/>
      <c r="F63" s="94"/>
      <c r="G63" s="95"/>
      <c r="H63" s="96" t="str">
        <f t="shared" si="0"/>
        <v/>
      </c>
    </row>
    <row r="64" spans="1:8">
      <c r="A64" s="148"/>
      <c r="B64" s="116"/>
      <c r="C64" s="117"/>
      <c r="D64" s="118"/>
      <c r="E64" s="116"/>
      <c r="F64" s="97"/>
      <c r="G64" s="98"/>
      <c r="H64" s="99" t="str">
        <f t="shared" si="0"/>
        <v/>
      </c>
    </row>
    <row r="65" spans="1:8">
      <c r="A65" s="147"/>
      <c r="B65" s="113"/>
      <c r="C65" s="114"/>
      <c r="D65" s="115"/>
      <c r="E65" s="113"/>
      <c r="F65" s="94"/>
      <c r="G65" s="95"/>
      <c r="H65" s="96" t="str">
        <f t="shared" si="0"/>
        <v/>
      </c>
    </row>
    <row r="66" spans="1:8">
      <c r="A66" s="148"/>
      <c r="B66" s="116"/>
      <c r="C66" s="117"/>
      <c r="D66" s="118"/>
      <c r="E66" s="116"/>
      <c r="F66" s="97"/>
      <c r="G66" s="98"/>
      <c r="H66" s="99" t="str">
        <f t="shared" si="0"/>
        <v/>
      </c>
    </row>
    <row r="67" spans="1:8">
      <c r="A67" s="147"/>
      <c r="B67" s="113"/>
      <c r="C67" s="114"/>
      <c r="D67" s="115"/>
      <c r="E67" s="113"/>
      <c r="F67" s="94"/>
      <c r="G67" s="95"/>
      <c r="H67" s="96" t="str">
        <f t="shared" si="0"/>
        <v/>
      </c>
    </row>
    <row r="68" spans="1:8">
      <c r="A68" s="148"/>
      <c r="B68" s="116"/>
      <c r="C68" s="117"/>
      <c r="D68" s="118"/>
      <c r="E68" s="116"/>
      <c r="F68" s="97"/>
      <c r="G68" s="98"/>
      <c r="H68" s="99" t="str">
        <f t="shared" si="0"/>
        <v/>
      </c>
    </row>
    <row r="69" spans="1:8">
      <c r="A69" s="147"/>
      <c r="B69" s="113"/>
      <c r="C69" s="114"/>
      <c r="D69" s="115"/>
      <c r="E69" s="113"/>
      <c r="F69" s="94"/>
      <c r="G69" s="95"/>
      <c r="H69" s="96" t="str">
        <f t="shared" si="0"/>
        <v/>
      </c>
    </row>
    <row r="70" spans="1:8">
      <c r="A70" s="148"/>
      <c r="B70" s="116"/>
      <c r="C70" s="117"/>
      <c r="D70" s="118"/>
      <c r="E70" s="116"/>
      <c r="F70" s="97"/>
      <c r="G70" s="98"/>
      <c r="H70" s="99" t="str">
        <f t="shared" ref="H70:H100" si="1">IF(OR(ISNUMBER(G70), ISNUMBER(F70)),H69+F70-G70, "")</f>
        <v/>
      </c>
    </row>
    <row r="71" spans="1:8">
      <c r="A71" s="147"/>
      <c r="B71" s="113"/>
      <c r="C71" s="114"/>
      <c r="D71" s="115"/>
      <c r="E71" s="113"/>
      <c r="F71" s="94"/>
      <c r="G71" s="95"/>
      <c r="H71" s="96" t="str">
        <f t="shared" si="1"/>
        <v/>
      </c>
    </row>
    <row r="72" spans="1:8">
      <c r="A72" s="148"/>
      <c r="B72" s="116"/>
      <c r="C72" s="117"/>
      <c r="D72" s="118"/>
      <c r="E72" s="116"/>
      <c r="F72" s="97"/>
      <c r="G72" s="98"/>
      <c r="H72" s="99" t="str">
        <f t="shared" si="1"/>
        <v/>
      </c>
    </row>
    <row r="73" spans="1:8">
      <c r="A73" s="147"/>
      <c r="B73" s="113"/>
      <c r="C73" s="114"/>
      <c r="D73" s="115"/>
      <c r="E73" s="113"/>
      <c r="F73" s="94"/>
      <c r="G73" s="95"/>
      <c r="H73" s="96" t="str">
        <f t="shared" si="1"/>
        <v/>
      </c>
    </row>
    <row r="74" spans="1:8">
      <c r="A74" s="148"/>
      <c r="B74" s="116"/>
      <c r="C74" s="117"/>
      <c r="D74" s="118"/>
      <c r="E74" s="116"/>
      <c r="F74" s="97"/>
      <c r="G74" s="98"/>
      <c r="H74" s="99" t="str">
        <f t="shared" si="1"/>
        <v/>
      </c>
    </row>
    <row r="75" spans="1:8">
      <c r="A75" s="147"/>
      <c r="B75" s="113"/>
      <c r="C75" s="114"/>
      <c r="D75" s="115"/>
      <c r="E75" s="113"/>
      <c r="F75" s="94"/>
      <c r="G75" s="95"/>
      <c r="H75" s="96" t="str">
        <f t="shared" si="1"/>
        <v/>
      </c>
    </row>
    <row r="76" spans="1:8">
      <c r="A76" s="148"/>
      <c r="B76" s="116"/>
      <c r="C76" s="117"/>
      <c r="D76" s="118"/>
      <c r="E76" s="116"/>
      <c r="F76" s="97"/>
      <c r="G76" s="98"/>
      <c r="H76" s="99" t="str">
        <f t="shared" si="1"/>
        <v/>
      </c>
    </row>
    <row r="77" spans="1:8">
      <c r="A77" s="147"/>
      <c r="B77" s="113"/>
      <c r="C77" s="114"/>
      <c r="D77" s="115"/>
      <c r="E77" s="113"/>
      <c r="F77" s="94"/>
      <c r="G77" s="95"/>
      <c r="H77" s="96" t="str">
        <f t="shared" si="1"/>
        <v/>
      </c>
    </row>
    <row r="78" spans="1:8">
      <c r="A78" s="148"/>
      <c r="B78" s="116"/>
      <c r="C78" s="117"/>
      <c r="D78" s="118"/>
      <c r="E78" s="116"/>
      <c r="F78" s="97"/>
      <c r="G78" s="98"/>
      <c r="H78" s="99" t="str">
        <f t="shared" si="1"/>
        <v/>
      </c>
    </row>
    <row r="79" spans="1:8">
      <c r="A79" s="147"/>
      <c r="B79" s="113"/>
      <c r="C79" s="114"/>
      <c r="D79" s="115"/>
      <c r="E79" s="113"/>
      <c r="F79" s="94"/>
      <c r="G79" s="95"/>
      <c r="H79" s="96" t="str">
        <f t="shared" si="1"/>
        <v/>
      </c>
    </row>
    <row r="80" spans="1:8">
      <c r="A80" s="148"/>
      <c r="B80" s="116"/>
      <c r="C80" s="117"/>
      <c r="D80" s="118"/>
      <c r="E80" s="116"/>
      <c r="F80" s="97"/>
      <c r="G80" s="98"/>
      <c r="H80" s="99" t="str">
        <f t="shared" si="1"/>
        <v/>
      </c>
    </row>
    <row r="81" spans="1:8">
      <c r="A81" s="147"/>
      <c r="B81" s="113"/>
      <c r="C81" s="114"/>
      <c r="D81" s="115"/>
      <c r="E81" s="113"/>
      <c r="F81" s="94"/>
      <c r="G81" s="95"/>
      <c r="H81" s="96" t="str">
        <f t="shared" si="1"/>
        <v/>
      </c>
    </row>
    <row r="82" spans="1:8">
      <c r="A82" s="148"/>
      <c r="B82" s="116"/>
      <c r="C82" s="117"/>
      <c r="D82" s="118"/>
      <c r="E82" s="116"/>
      <c r="F82" s="97"/>
      <c r="G82" s="98"/>
      <c r="H82" s="99" t="str">
        <f t="shared" si="1"/>
        <v/>
      </c>
    </row>
    <row r="83" spans="1:8">
      <c r="A83" s="147"/>
      <c r="B83" s="113"/>
      <c r="C83" s="114"/>
      <c r="D83" s="115"/>
      <c r="E83" s="113"/>
      <c r="F83" s="94"/>
      <c r="G83" s="95"/>
      <c r="H83" s="96" t="str">
        <f t="shared" si="1"/>
        <v/>
      </c>
    </row>
    <row r="84" spans="1:8">
      <c r="A84" s="148"/>
      <c r="B84" s="116"/>
      <c r="C84" s="117"/>
      <c r="D84" s="118"/>
      <c r="E84" s="116"/>
      <c r="F84" s="97"/>
      <c r="G84" s="98"/>
      <c r="H84" s="99" t="str">
        <f t="shared" si="1"/>
        <v/>
      </c>
    </row>
    <row r="85" spans="1:8">
      <c r="A85" s="147"/>
      <c r="B85" s="113"/>
      <c r="C85" s="114"/>
      <c r="D85" s="115"/>
      <c r="E85" s="113"/>
      <c r="F85" s="94"/>
      <c r="G85" s="95"/>
      <c r="H85" s="96" t="str">
        <f t="shared" si="1"/>
        <v/>
      </c>
    </row>
    <row r="86" spans="1:8">
      <c r="A86" s="148"/>
      <c r="B86" s="116"/>
      <c r="C86" s="117"/>
      <c r="D86" s="118"/>
      <c r="E86" s="116"/>
      <c r="F86" s="97"/>
      <c r="G86" s="98"/>
      <c r="H86" s="99" t="str">
        <f t="shared" si="1"/>
        <v/>
      </c>
    </row>
    <row r="87" spans="1:8">
      <c r="A87" s="147"/>
      <c r="B87" s="113"/>
      <c r="C87" s="114"/>
      <c r="D87" s="115"/>
      <c r="E87" s="113"/>
      <c r="F87" s="94"/>
      <c r="G87" s="95"/>
      <c r="H87" s="96" t="str">
        <f t="shared" si="1"/>
        <v/>
      </c>
    </row>
    <row r="88" spans="1:8">
      <c r="A88" s="148"/>
      <c r="B88" s="116"/>
      <c r="C88" s="117"/>
      <c r="D88" s="118"/>
      <c r="E88" s="116"/>
      <c r="F88" s="97"/>
      <c r="G88" s="98"/>
      <c r="H88" s="99" t="str">
        <f t="shared" si="1"/>
        <v/>
      </c>
    </row>
    <row r="89" spans="1:8">
      <c r="A89" s="147"/>
      <c r="B89" s="113"/>
      <c r="C89" s="114"/>
      <c r="D89" s="115"/>
      <c r="E89" s="113"/>
      <c r="F89" s="94"/>
      <c r="G89" s="95"/>
      <c r="H89" s="96" t="str">
        <f t="shared" si="1"/>
        <v/>
      </c>
    </row>
    <row r="90" spans="1:8">
      <c r="A90" s="148"/>
      <c r="B90" s="116"/>
      <c r="C90" s="117"/>
      <c r="D90" s="118"/>
      <c r="E90" s="116"/>
      <c r="F90" s="97"/>
      <c r="G90" s="98"/>
      <c r="H90" s="99" t="str">
        <f t="shared" si="1"/>
        <v/>
      </c>
    </row>
    <row r="91" spans="1:8">
      <c r="A91" s="147"/>
      <c r="B91" s="113"/>
      <c r="C91" s="114"/>
      <c r="D91" s="115"/>
      <c r="E91" s="113"/>
      <c r="F91" s="94"/>
      <c r="G91" s="95"/>
      <c r="H91" s="96" t="str">
        <f t="shared" si="1"/>
        <v/>
      </c>
    </row>
    <row r="92" spans="1:8">
      <c r="A92" s="148"/>
      <c r="B92" s="116"/>
      <c r="C92" s="117"/>
      <c r="D92" s="118"/>
      <c r="E92" s="116"/>
      <c r="F92" s="97"/>
      <c r="G92" s="98"/>
      <c r="H92" s="99" t="str">
        <f t="shared" si="1"/>
        <v/>
      </c>
    </row>
    <row r="93" spans="1:8">
      <c r="A93" s="147"/>
      <c r="B93" s="113"/>
      <c r="C93" s="114"/>
      <c r="D93" s="115"/>
      <c r="E93" s="113"/>
      <c r="F93" s="94"/>
      <c r="G93" s="95"/>
      <c r="H93" s="96" t="str">
        <f t="shared" si="1"/>
        <v/>
      </c>
    </row>
    <row r="94" spans="1:8">
      <c r="A94" s="148"/>
      <c r="B94" s="116"/>
      <c r="C94" s="117"/>
      <c r="D94" s="118"/>
      <c r="E94" s="116"/>
      <c r="F94" s="97"/>
      <c r="G94" s="98"/>
      <c r="H94" s="99" t="str">
        <f t="shared" si="1"/>
        <v/>
      </c>
    </row>
    <row r="95" spans="1:8">
      <c r="A95" s="147"/>
      <c r="B95" s="113"/>
      <c r="C95" s="114"/>
      <c r="D95" s="115"/>
      <c r="E95" s="113"/>
      <c r="F95" s="94"/>
      <c r="G95" s="95"/>
      <c r="H95" s="96" t="str">
        <f t="shared" si="1"/>
        <v/>
      </c>
    </row>
    <row r="96" spans="1:8">
      <c r="A96" s="148"/>
      <c r="B96" s="116"/>
      <c r="C96" s="117"/>
      <c r="D96" s="118"/>
      <c r="E96" s="116"/>
      <c r="F96" s="97"/>
      <c r="G96" s="98"/>
      <c r="H96" s="99" t="str">
        <f t="shared" si="1"/>
        <v/>
      </c>
    </row>
    <row r="97" spans="1:8">
      <c r="A97" s="147"/>
      <c r="B97" s="113"/>
      <c r="C97" s="114"/>
      <c r="D97" s="115"/>
      <c r="E97" s="113"/>
      <c r="F97" s="94"/>
      <c r="G97" s="95"/>
      <c r="H97" s="96" t="str">
        <f t="shared" si="1"/>
        <v/>
      </c>
    </row>
    <row r="98" spans="1:8">
      <c r="A98" s="148"/>
      <c r="B98" s="116"/>
      <c r="C98" s="117"/>
      <c r="D98" s="118"/>
      <c r="E98" s="116"/>
      <c r="F98" s="97"/>
      <c r="G98" s="98"/>
      <c r="H98" s="99" t="str">
        <f t="shared" si="1"/>
        <v/>
      </c>
    </row>
    <row r="99" spans="1:8">
      <c r="A99" s="147"/>
      <c r="B99" s="113"/>
      <c r="C99" s="114"/>
      <c r="D99" s="115"/>
      <c r="E99" s="113"/>
      <c r="F99" s="94"/>
      <c r="G99" s="95"/>
      <c r="H99" s="96" t="str">
        <f t="shared" si="1"/>
        <v/>
      </c>
    </row>
    <row r="100" spans="1:8">
      <c r="A100" s="149"/>
      <c r="B100" s="116"/>
      <c r="C100" s="119"/>
      <c r="D100" s="120"/>
      <c r="E100" s="121"/>
      <c r="F100" s="100"/>
      <c r="G100" s="101"/>
      <c r="H100" s="102" t="str">
        <f t="shared" si="1"/>
        <v/>
      </c>
    </row>
    <row r="101" spans="1:8">
      <c r="A101" s="83"/>
      <c r="B101" s="84"/>
      <c r="C101" s="84"/>
      <c r="D101" s="84"/>
      <c r="E101" s="84"/>
      <c r="F101" s="85"/>
      <c r="G101" s="85"/>
      <c r="H101" s="85"/>
    </row>
    <row r="102" spans="1:8">
      <c r="A102" s="83"/>
      <c r="B102" s="84"/>
      <c r="C102" s="84"/>
      <c r="D102" s="84"/>
      <c r="E102" s="84"/>
      <c r="F102" s="85"/>
      <c r="G102" s="85"/>
      <c r="H102" s="85"/>
    </row>
    <row r="103" spans="1:8">
      <c r="A103" s="83"/>
      <c r="B103" s="84"/>
      <c r="C103" s="192"/>
      <c r="D103" s="192"/>
      <c r="E103" s="192"/>
      <c r="F103" s="192"/>
      <c r="G103" s="192"/>
      <c r="H103" s="85"/>
    </row>
    <row r="104" spans="1:8" ht="15" customHeight="1">
      <c r="A104" s="193" t="s">
        <v>85</v>
      </c>
      <c r="B104" s="193"/>
      <c r="C104" s="193"/>
      <c r="D104" s="193"/>
      <c r="E104" s="193"/>
      <c r="F104" s="193"/>
      <c r="G104" s="193"/>
      <c r="H104" s="193"/>
    </row>
    <row r="105" spans="1:8" ht="15" customHeight="1">
      <c r="A105" s="83"/>
      <c r="B105" s="84"/>
      <c r="C105" s="191"/>
      <c r="D105" s="191"/>
      <c r="E105" s="191"/>
      <c r="F105" s="191"/>
      <c r="G105" s="191"/>
      <c r="H105" s="85"/>
    </row>
    <row r="106" spans="1:8" ht="15" customHeight="1">
      <c r="A106" s="193" t="s">
        <v>86</v>
      </c>
      <c r="B106" s="193"/>
      <c r="C106" s="193"/>
      <c r="D106" s="193"/>
      <c r="E106" s="193"/>
      <c r="F106" s="193"/>
      <c r="G106" s="193"/>
      <c r="H106" s="193"/>
    </row>
    <row r="107" spans="1:8">
      <c r="A107" s="83"/>
      <c r="B107" s="84"/>
      <c r="C107" s="84"/>
      <c r="D107" s="84"/>
      <c r="E107" s="84"/>
      <c r="F107" s="85"/>
      <c r="G107" s="85"/>
      <c r="H107" s="85"/>
    </row>
    <row r="108" spans="1:8">
      <c r="A108" s="83"/>
      <c r="B108" s="84"/>
      <c r="C108" s="84"/>
      <c r="D108" s="84"/>
      <c r="E108" s="84"/>
      <c r="F108" s="85"/>
      <c r="G108" s="85"/>
      <c r="H108" s="85"/>
    </row>
    <row r="109" spans="1:8">
      <c r="A109" s="83"/>
      <c r="B109" s="84"/>
      <c r="C109" s="84"/>
      <c r="D109" s="84"/>
      <c r="E109" s="84"/>
      <c r="F109" s="85"/>
      <c r="G109" s="85"/>
      <c r="H109" s="85"/>
    </row>
    <row r="110" spans="1:8">
      <c r="A110" s="83"/>
      <c r="B110" s="84"/>
      <c r="C110" s="84"/>
      <c r="D110" s="84"/>
      <c r="E110" s="84"/>
      <c r="F110" s="85"/>
      <c r="G110" s="85"/>
      <c r="H110" s="85"/>
    </row>
    <row r="111" spans="1:8">
      <c r="A111" s="83"/>
      <c r="B111" s="84"/>
      <c r="C111" s="84"/>
      <c r="D111" s="84"/>
      <c r="E111" s="84"/>
      <c r="F111" s="85"/>
      <c r="G111" s="85"/>
      <c r="H111" s="85"/>
    </row>
    <row r="112" spans="1:8">
      <c r="A112" s="83"/>
      <c r="B112" s="84"/>
      <c r="C112" s="84"/>
      <c r="D112" s="84"/>
      <c r="E112" s="84"/>
      <c r="F112" s="85"/>
      <c r="G112" s="85"/>
      <c r="H112" s="85"/>
    </row>
    <row r="113" spans="1:8">
      <c r="A113" s="83"/>
      <c r="B113" s="84"/>
      <c r="C113" s="84"/>
      <c r="D113" s="84"/>
      <c r="E113" s="84"/>
      <c r="F113" s="85"/>
      <c r="G113" s="85"/>
      <c r="H113" s="85"/>
    </row>
    <row r="114" spans="1:8">
      <c r="A114" s="83"/>
      <c r="B114" s="84"/>
      <c r="C114" s="84"/>
      <c r="D114" s="84"/>
      <c r="E114" s="84"/>
      <c r="F114" s="85"/>
      <c r="G114" s="85"/>
      <c r="H114" s="85"/>
    </row>
    <row r="115" spans="1:8">
      <c r="A115" s="83"/>
      <c r="B115" s="84"/>
      <c r="C115" s="84"/>
      <c r="D115" s="84"/>
      <c r="E115" s="84"/>
      <c r="F115" s="85"/>
      <c r="G115" s="85"/>
      <c r="H115" s="85"/>
    </row>
    <row r="116" spans="1:8">
      <c r="A116" s="83"/>
      <c r="B116" s="84"/>
      <c r="C116" s="84"/>
      <c r="D116" s="84"/>
      <c r="E116" s="84"/>
      <c r="F116" s="85"/>
      <c r="G116" s="85"/>
      <c r="H116" s="85"/>
    </row>
    <row r="117" spans="1:8">
      <c r="A117" s="83"/>
      <c r="B117" s="84"/>
      <c r="C117" s="84"/>
      <c r="D117" s="84"/>
      <c r="E117" s="84"/>
      <c r="F117" s="85"/>
      <c r="G117" s="85"/>
      <c r="H117" s="85"/>
    </row>
    <row r="118" spans="1:8">
      <c r="A118" s="83"/>
      <c r="B118" s="84"/>
      <c r="C118" s="84"/>
      <c r="D118" s="84"/>
      <c r="E118" s="84"/>
      <c r="F118" s="85"/>
      <c r="G118" s="85"/>
      <c r="H118" s="85"/>
    </row>
    <row r="119" spans="1:8">
      <c r="A119" s="83"/>
      <c r="B119" s="84"/>
      <c r="C119" s="84"/>
      <c r="D119" s="84"/>
      <c r="E119" s="84"/>
      <c r="F119" s="85"/>
      <c r="G119" s="85"/>
      <c r="H119" s="85"/>
    </row>
    <row r="120" spans="1:8">
      <c r="A120" s="83"/>
      <c r="B120" s="84"/>
      <c r="C120" s="84"/>
      <c r="D120" s="84"/>
      <c r="E120" s="84"/>
      <c r="F120" s="85"/>
      <c r="G120" s="85"/>
      <c r="H120" s="85"/>
    </row>
    <row r="121" spans="1:8">
      <c r="A121" s="83"/>
      <c r="B121" s="84"/>
      <c r="C121" s="84"/>
      <c r="D121" s="84"/>
      <c r="E121" s="84"/>
      <c r="F121" s="85"/>
      <c r="G121" s="85"/>
      <c r="H121" s="85"/>
    </row>
    <row r="122" spans="1:8">
      <c r="A122" s="83"/>
      <c r="B122" s="84"/>
      <c r="C122" s="84"/>
      <c r="D122" s="84"/>
      <c r="E122" s="84"/>
      <c r="F122" s="85"/>
      <c r="G122" s="85"/>
      <c r="H122" s="85"/>
    </row>
    <row r="123" spans="1:8">
      <c r="A123" s="83"/>
      <c r="B123" s="84"/>
      <c r="C123" s="84"/>
      <c r="D123" s="84"/>
      <c r="E123" s="84"/>
      <c r="F123" s="85"/>
      <c r="G123" s="85"/>
      <c r="H123" s="85"/>
    </row>
    <row r="124" spans="1:8">
      <c r="A124" s="83"/>
      <c r="B124" s="84"/>
      <c r="C124" s="84"/>
      <c r="D124" s="84"/>
      <c r="E124" s="84"/>
      <c r="F124" s="85"/>
      <c r="G124" s="85"/>
      <c r="H124" s="85"/>
    </row>
    <row r="125" spans="1:8">
      <c r="A125" s="83"/>
      <c r="B125" s="84"/>
      <c r="C125" s="84"/>
      <c r="D125" s="84"/>
      <c r="E125" s="84"/>
      <c r="F125" s="85"/>
      <c r="G125" s="85"/>
      <c r="H125" s="85"/>
    </row>
    <row r="126" spans="1:8">
      <c r="A126" s="83"/>
      <c r="B126" s="84"/>
      <c r="C126" s="84"/>
      <c r="D126" s="84"/>
      <c r="E126" s="84"/>
      <c r="F126" s="85"/>
      <c r="G126" s="85"/>
      <c r="H126" s="85"/>
    </row>
    <row r="127" spans="1:8">
      <c r="A127" s="83"/>
      <c r="B127" s="84"/>
      <c r="C127" s="84"/>
      <c r="D127" s="84"/>
      <c r="E127" s="84"/>
      <c r="F127" s="85"/>
      <c r="G127" s="85"/>
      <c r="H127" s="85"/>
    </row>
    <row r="128" spans="1:8">
      <c r="A128" s="83"/>
      <c r="B128" s="84"/>
      <c r="C128" s="84"/>
      <c r="D128" s="84"/>
      <c r="E128" s="84"/>
      <c r="F128" s="85"/>
      <c r="G128" s="85"/>
      <c r="H128" s="85"/>
    </row>
    <row r="129" spans="1:8">
      <c r="A129" s="83"/>
      <c r="B129" s="84"/>
      <c r="C129" s="84"/>
      <c r="D129" s="84"/>
      <c r="E129" s="84"/>
      <c r="F129" s="85"/>
      <c r="G129" s="85"/>
      <c r="H129" s="85"/>
    </row>
    <row r="130" spans="1:8">
      <c r="A130" s="83"/>
      <c r="B130" s="84"/>
      <c r="C130" s="84"/>
      <c r="D130" s="84"/>
      <c r="E130" s="84"/>
      <c r="F130" s="85"/>
      <c r="G130" s="85"/>
      <c r="H130" s="85"/>
    </row>
    <row r="131" spans="1:8">
      <c r="A131" s="83"/>
      <c r="B131" s="84"/>
      <c r="C131" s="84"/>
      <c r="D131" s="84"/>
      <c r="E131" s="84"/>
      <c r="F131" s="85"/>
      <c r="G131" s="85"/>
      <c r="H131" s="85"/>
    </row>
    <row r="132" spans="1:8">
      <c r="A132" s="83"/>
      <c r="B132" s="84"/>
      <c r="C132" s="84"/>
      <c r="D132" s="84"/>
      <c r="E132" s="84"/>
      <c r="F132" s="85"/>
      <c r="G132" s="85"/>
      <c r="H132" s="85"/>
    </row>
    <row r="133" spans="1:8">
      <c r="A133" s="83"/>
      <c r="B133" s="84"/>
      <c r="C133" s="84"/>
      <c r="D133" s="84"/>
      <c r="E133" s="84"/>
      <c r="F133" s="85"/>
      <c r="G133" s="85"/>
      <c r="H133" s="85"/>
    </row>
    <row r="134" spans="1:8">
      <c r="A134" s="83"/>
      <c r="B134" s="84"/>
      <c r="C134" s="84"/>
      <c r="D134" s="84"/>
      <c r="E134" s="84"/>
      <c r="F134" s="85"/>
      <c r="G134" s="85"/>
      <c r="H134" s="85"/>
    </row>
    <row r="135" spans="1:8">
      <c r="A135" s="83"/>
      <c r="B135" s="84"/>
      <c r="C135" s="84"/>
      <c r="D135" s="84"/>
      <c r="E135" s="84"/>
      <c r="F135" s="85"/>
      <c r="G135" s="85"/>
      <c r="H135" s="85"/>
    </row>
    <row r="136" spans="1:8">
      <c r="A136" s="83"/>
      <c r="B136" s="84"/>
      <c r="C136" s="84"/>
      <c r="D136" s="84"/>
      <c r="E136" s="84"/>
      <c r="F136" s="85"/>
      <c r="G136" s="85"/>
      <c r="H136" s="85"/>
    </row>
    <row r="137" spans="1:8">
      <c r="A137" s="83"/>
      <c r="B137" s="84"/>
      <c r="C137" s="84"/>
      <c r="D137" s="84"/>
      <c r="E137" s="84"/>
      <c r="F137" s="85"/>
      <c r="G137" s="85"/>
      <c r="H137" s="85"/>
    </row>
    <row r="138" spans="1:8">
      <c r="A138" s="83"/>
      <c r="B138" s="84"/>
      <c r="C138" s="84"/>
      <c r="D138" s="84"/>
      <c r="E138" s="84"/>
      <c r="F138" s="85"/>
      <c r="G138" s="85"/>
      <c r="H138" s="85"/>
    </row>
    <row r="139" spans="1:8">
      <c r="A139" s="83"/>
      <c r="B139" s="84"/>
      <c r="C139" s="84"/>
      <c r="D139" s="84"/>
      <c r="E139" s="84"/>
      <c r="F139" s="85"/>
      <c r="G139" s="85"/>
      <c r="H139" s="85"/>
    </row>
    <row r="140" spans="1:8">
      <c r="A140" s="83"/>
      <c r="B140" s="84"/>
      <c r="C140" s="84"/>
      <c r="D140" s="84"/>
      <c r="E140" s="84"/>
      <c r="F140" s="85"/>
      <c r="G140" s="85"/>
      <c r="H140" s="85"/>
    </row>
    <row r="141" spans="1:8">
      <c r="A141" s="83"/>
      <c r="B141" s="84"/>
      <c r="C141" s="84"/>
      <c r="D141" s="84"/>
      <c r="E141" s="84"/>
      <c r="F141" s="85"/>
      <c r="G141" s="85"/>
      <c r="H141" s="85"/>
    </row>
    <row r="142" spans="1:8">
      <c r="A142" s="83"/>
      <c r="B142" s="84"/>
      <c r="C142" s="84"/>
      <c r="D142" s="84"/>
      <c r="E142" s="84"/>
      <c r="F142" s="85"/>
      <c r="G142" s="85"/>
      <c r="H142" s="85"/>
    </row>
    <row r="143" spans="1:8">
      <c r="A143" s="83"/>
      <c r="B143" s="84"/>
      <c r="C143" s="84"/>
      <c r="D143" s="84"/>
      <c r="E143" s="84"/>
      <c r="F143" s="85"/>
      <c r="G143" s="85"/>
      <c r="H143" s="85"/>
    </row>
    <row r="144" spans="1:8">
      <c r="A144" s="83"/>
      <c r="B144" s="84"/>
      <c r="C144" s="84"/>
      <c r="D144" s="84"/>
      <c r="E144" s="84"/>
      <c r="F144" s="85"/>
      <c r="G144" s="85"/>
      <c r="H144" s="85"/>
    </row>
    <row r="145" spans="1:8">
      <c r="A145" s="83"/>
      <c r="B145" s="84"/>
      <c r="C145" s="84"/>
      <c r="D145" s="84"/>
      <c r="E145" s="84"/>
      <c r="F145" s="85"/>
      <c r="G145" s="85"/>
      <c r="H145" s="85"/>
    </row>
    <row r="146" spans="1:8">
      <c r="A146" s="83"/>
      <c r="B146" s="84"/>
      <c r="C146" s="84"/>
      <c r="D146" s="84"/>
      <c r="E146" s="84"/>
      <c r="F146" s="85"/>
      <c r="G146" s="85"/>
      <c r="H146" s="85"/>
    </row>
    <row r="147" spans="1:8">
      <c r="A147" s="83"/>
      <c r="B147" s="84"/>
      <c r="C147" s="84"/>
      <c r="D147" s="84"/>
      <c r="E147" s="84"/>
      <c r="F147" s="85"/>
      <c r="G147" s="85"/>
      <c r="H147" s="85"/>
    </row>
    <row r="148" spans="1:8">
      <c r="A148" s="83"/>
      <c r="B148" s="84"/>
      <c r="C148" s="84"/>
      <c r="D148" s="84"/>
      <c r="E148" s="84"/>
      <c r="F148" s="85"/>
      <c r="G148" s="85"/>
      <c r="H148" s="85"/>
    </row>
    <row r="149" spans="1:8">
      <c r="A149" s="83"/>
      <c r="B149" s="84"/>
      <c r="C149" s="84"/>
      <c r="D149" s="84"/>
      <c r="E149" s="84"/>
      <c r="F149" s="85"/>
      <c r="G149" s="85"/>
      <c r="H149" s="85"/>
    </row>
    <row r="150" spans="1:8">
      <c r="A150" s="83"/>
      <c r="B150" s="84"/>
      <c r="C150" s="84"/>
      <c r="D150" s="84"/>
      <c r="E150" s="84"/>
      <c r="F150" s="85"/>
      <c r="G150" s="85"/>
      <c r="H150" s="85"/>
    </row>
    <row r="151" spans="1:8">
      <c r="A151" s="83"/>
      <c r="B151" s="84"/>
      <c r="C151" s="84"/>
      <c r="D151" s="84"/>
      <c r="E151" s="84"/>
      <c r="F151" s="85"/>
      <c r="G151" s="85"/>
      <c r="H151" s="85"/>
    </row>
    <row r="152" spans="1:8">
      <c r="A152" s="83"/>
      <c r="B152" s="84"/>
      <c r="C152" s="84"/>
      <c r="D152" s="84"/>
      <c r="E152" s="84"/>
      <c r="F152" s="85"/>
      <c r="G152" s="85"/>
      <c r="H152" s="85"/>
    </row>
    <row r="153" spans="1:8">
      <c r="A153" s="83"/>
      <c r="B153" s="84"/>
      <c r="C153" s="84"/>
      <c r="D153" s="84"/>
      <c r="E153" s="84"/>
      <c r="F153" s="85"/>
      <c r="G153" s="85"/>
      <c r="H153" s="85"/>
    </row>
    <row r="154" spans="1:8">
      <c r="A154" s="83"/>
      <c r="B154" s="84"/>
      <c r="C154" s="84"/>
      <c r="D154" s="84"/>
      <c r="E154" s="84"/>
      <c r="F154" s="85"/>
      <c r="G154" s="85"/>
      <c r="H154" s="85"/>
    </row>
    <row r="155" spans="1:8">
      <c r="A155" s="83"/>
      <c r="B155" s="84"/>
      <c r="C155" s="84"/>
      <c r="D155" s="84"/>
      <c r="E155" s="84"/>
      <c r="F155" s="85"/>
      <c r="G155" s="85"/>
      <c r="H155" s="85"/>
    </row>
    <row r="156" spans="1:8">
      <c r="A156" s="83"/>
      <c r="B156" s="84"/>
      <c r="C156" s="84"/>
      <c r="D156" s="84"/>
      <c r="E156" s="84"/>
      <c r="F156" s="85"/>
      <c r="G156" s="85"/>
      <c r="H156" s="85"/>
    </row>
    <row r="157" spans="1:8">
      <c r="A157" s="83"/>
      <c r="B157" s="84"/>
      <c r="C157" s="84"/>
      <c r="D157" s="84"/>
      <c r="E157" s="84"/>
      <c r="F157" s="85"/>
      <c r="G157" s="85"/>
      <c r="H157" s="85"/>
    </row>
    <row r="158" spans="1:8">
      <c r="A158" s="83"/>
      <c r="B158" s="84"/>
      <c r="C158" s="84"/>
      <c r="D158" s="84"/>
      <c r="E158" s="84"/>
      <c r="F158" s="85"/>
      <c r="G158" s="85"/>
      <c r="H158" s="85"/>
    </row>
    <row r="159" spans="1:8">
      <c r="A159" s="83"/>
      <c r="B159" s="84"/>
      <c r="C159" s="84"/>
      <c r="D159" s="84"/>
      <c r="E159" s="84"/>
      <c r="F159" s="85"/>
      <c r="G159" s="85"/>
      <c r="H159" s="85"/>
    </row>
    <row r="160" spans="1:8">
      <c r="A160" s="83"/>
      <c r="B160" s="84"/>
      <c r="C160" s="84"/>
      <c r="D160" s="84"/>
      <c r="E160" s="84"/>
      <c r="F160" s="85"/>
      <c r="G160" s="85"/>
      <c r="H160" s="85"/>
    </row>
    <row r="161" spans="1:8">
      <c r="A161" s="83"/>
      <c r="B161" s="84"/>
      <c r="C161" s="84"/>
      <c r="D161" s="84"/>
      <c r="E161" s="84"/>
      <c r="F161" s="85"/>
      <c r="G161" s="85"/>
      <c r="H161" s="85"/>
    </row>
    <row r="162" spans="1:8">
      <c r="A162" s="83"/>
      <c r="B162" s="84"/>
      <c r="C162" s="84"/>
      <c r="D162" s="84"/>
      <c r="E162" s="84"/>
      <c r="F162" s="85"/>
      <c r="G162" s="85"/>
      <c r="H162" s="85"/>
    </row>
    <row r="163" spans="1:8">
      <c r="A163" s="83"/>
      <c r="B163" s="84"/>
      <c r="C163" s="84"/>
      <c r="D163" s="84"/>
      <c r="E163" s="84"/>
      <c r="F163" s="85"/>
      <c r="G163" s="85"/>
      <c r="H163" s="85"/>
    </row>
    <row r="164" spans="1:8">
      <c r="A164" s="83"/>
      <c r="B164" s="84"/>
      <c r="C164" s="84"/>
      <c r="D164" s="84"/>
      <c r="E164" s="84"/>
      <c r="F164" s="85"/>
      <c r="G164" s="85"/>
      <c r="H164" s="85"/>
    </row>
    <row r="165" spans="1:8">
      <c r="A165" s="83"/>
      <c r="B165" s="84"/>
      <c r="C165" s="84"/>
      <c r="D165" s="84"/>
      <c r="E165" s="84"/>
      <c r="F165" s="85"/>
      <c r="G165" s="85"/>
      <c r="H165" s="85"/>
    </row>
    <row r="166" spans="1:8">
      <c r="A166" s="83"/>
      <c r="B166" s="84"/>
      <c r="C166" s="84"/>
      <c r="D166" s="84"/>
      <c r="E166" s="84"/>
      <c r="F166" s="85"/>
      <c r="G166" s="85"/>
      <c r="H166" s="85"/>
    </row>
    <row r="167" spans="1:8">
      <c r="A167" s="83"/>
      <c r="B167" s="84"/>
      <c r="C167" s="84"/>
      <c r="D167" s="84"/>
      <c r="E167" s="84"/>
      <c r="F167" s="85"/>
      <c r="G167" s="85"/>
      <c r="H167" s="85"/>
    </row>
    <row r="168" spans="1:8">
      <c r="A168" s="83"/>
      <c r="B168" s="84"/>
      <c r="C168" s="84"/>
      <c r="D168" s="84"/>
      <c r="E168" s="84"/>
      <c r="F168" s="85"/>
      <c r="G168" s="85"/>
      <c r="H168" s="85"/>
    </row>
    <row r="169" spans="1:8">
      <c r="A169" s="83"/>
      <c r="B169" s="84"/>
      <c r="C169" s="84"/>
      <c r="D169" s="84"/>
      <c r="E169" s="84"/>
      <c r="F169" s="85"/>
      <c r="G169" s="85"/>
      <c r="H169" s="85"/>
    </row>
    <row r="170" spans="1:8">
      <c r="A170" s="83"/>
      <c r="B170" s="84"/>
      <c r="C170" s="84"/>
      <c r="D170" s="84"/>
      <c r="E170" s="84"/>
      <c r="F170" s="85"/>
      <c r="G170" s="85"/>
      <c r="H170" s="85"/>
    </row>
    <row r="171" spans="1:8">
      <c r="A171" s="83"/>
      <c r="B171" s="84"/>
      <c r="C171" s="84"/>
      <c r="D171" s="84"/>
      <c r="E171" s="84"/>
      <c r="F171" s="85"/>
      <c r="G171" s="85"/>
      <c r="H171" s="85"/>
    </row>
    <row r="172" spans="1:8">
      <c r="A172" s="83"/>
      <c r="B172" s="84"/>
      <c r="C172" s="84"/>
      <c r="D172" s="84"/>
      <c r="E172" s="84"/>
      <c r="F172" s="85"/>
      <c r="G172" s="85"/>
      <c r="H172" s="85"/>
    </row>
    <row r="173" spans="1:8">
      <c r="A173" s="83"/>
      <c r="B173" s="84"/>
      <c r="C173" s="84"/>
      <c r="D173" s="84"/>
      <c r="E173" s="84"/>
      <c r="F173" s="85"/>
      <c r="G173" s="85"/>
      <c r="H173" s="85"/>
    </row>
    <row r="174" spans="1:8">
      <c r="A174" s="83"/>
      <c r="B174" s="84"/>
      <c r="C174" s="84"/>
      <c r="D174" s="84"/>
      <c r="E174" s="84"/>
      <c r="F174" s="85"/>
      <c r="G174" s="85"/>
      <c r="H174" s="85"/>
    </row>
    <row r="175" spans="1:8">
      <c r="A175" s="83"/>
      <c r="B175" s="84"/>
      <c r="C175" s="84"/>
      <c r="D175" s="84"/>
      <c r="E175" s="84"/>
      <c r="F175" s="85"/>
      <c r="G175" s="85"/>
      <c r="H175" s="85"/>
    </row>
    <row r="176" spans="1:8">
      <c r="A176" s="83"/>
      <c r="B176" s="84"/>
      <c r="C176" s="84"/>
      <c r="D176" s="84"/>
      <c r="E176" s="84"/>
      <c r="F176" s="85"/>
      <c r="G176" s="85"/>
      <c r="H176" s="85"/>
    </row>
    <row r="177" spans="1:8">
      <c r="A177" s="83"/>
      <c r="B177" s="84"/>
      <c r="C177" s="84"/>
      <c r="D177" s="84"/>
      <c r="E177" s="84"/>
      <c r="F177" s="85"/>
      <c r="G177" s="85"/>
      <c r="H177" s="85"/>
    </row>
    <row r="178" spans="1:8">
      <c r="A178" s="83"/>
      <c r="B178" s="84"/>
      <c r="C178" s="84"/>
      <c r="D178" s="84"/>
      <c r="E178" s="84"/>
      <c r="F178" s="85"/>
      <c r="G178" s="85"/>
      <c r="H178" s="85"/>
    </row>
    <row r="179" spans="1:8">
      <c r="A179" s="83"/>
      <c r="B179" s="84"/>
      <c r="C179" s="84"/>
      <c r="D179" s="84"/>
      <c r="E179" s="84"/>
      <c r="F179" s="85"/>
      <c r="G179" s="85"/>
      <c r="H179" s="85"/>
    </row>
    <row r="180" spans="1:8">
      <c r="A180" s="83"/>
      <c r="B180" s="84"/>
      <c r="C180" s="84"/>
      <c r="D180" s="84"/>
      <c r="E180" s="84"/>
      <c r="F180" s="85"/>
      <c r="G180" s="85"/>
      <c r="H180" s="85"/>
    </row>
    <row r="181" spans="1:8">
      <c r="A181" s="83"/>
      <c r="B181" s="84"/>
      <c r="C181" s="84"/>
      <c r="D181" s="84"/>
      <c r="E181" s="84"/>
      <c r="F181" s="85"/>
      <c r="G181" s="85"/>
      <c r="H181" s="85"/>
    </row>
    <row r="182" spans="1:8">
      <c r="A182" s="83"/>
      <c r="B182" s="84"/>
      <c r="C182" s="84"/>
      <c r="D182" s="84"/>
      <c r="E182" s="84"/>
      <c r="F182" s="85"/>
      <c r="G182" s="85"/>
      <c r="H182" s="85"/>
    </row>
    <row r="183" spans="1:8">
      <c r="A183" s="83"/>
      <c r="B183" s="84"/>
      <c r="C183" s="84"/>
      <c r="D183" s="84"/>
      <c r="E183" s="84"/>
      <c r="F183" s="85"/>
      <c r="G183" s="85"/>
      <c r="H183" s="85"/>
    </row>
    <row r="184" spans="1:8">
      <c r="A184" s="83"/>
      <c r="B184" s="84"/>
      <c r="C184" s="84"/>
      <c r="D184" s="84"/>
      <c r="E184" s="84"/>
      <c r="F184" s="85"/>
      <c r="G184" s="85"/>
      <c r="H184" s="85"/>
    </row>
    <row r="185" spans="1:8">
      <c r="A185" s="83"/>
      <c r="B185" s="84"/>
      <c r="C185" s="84"/>
      <c r="D185" s="84"/>
      <c r="E185" s="84"/>
      <c r="F185" s="85"/>
      <c r="G185" s="85"/>
      <c r="H185" s="85"/>
    </row>
    <row r="186" spans="1:8">
      <c r="A186" s="83"/>
      <c r="B186" s="84"/>
      <c r="C186" s="84"/>
      <c r="D186" s="84"/>
      <c r="E186" s="84"/>
      <c r="F186" s="85"/>
      <c r="G186" s="85"/>
      <c r="H186" s="85"/>
    </row>
    <row r="187" spans="1:8">
      <c r="A187" s="83"/>
      <c r="B187" s="84"/>
      <c r="C187" s="84"/>
      <c r="D187" s="84"/>
      <c r="E187" s="84"/>
      <c r="F187" s="85"/>
      <c r="G187" s="85"/>
      <c r="H187" s="85"/>
    </row>
    <row r="188" spans="1:8">
      <c r="A188" s="83"/>
      <c r="B188" s="84"/>
      <c r="C188" s="84"/>
      <c r="D188" s="84"/>
      <c r="E188" s="84"/>
      <c r="F188" s="85"/>
      <c r="G188" s="85"/>
      <c r="H188" s="85"/>
    </row>
    <row r="189" spans="1:8">
      <c r="A189" s="83"/>
      <c r="B189" s="84"/>
      <c r="C189" s="84"/>
      <c r="D189" s="84"/>
      <c r="E189" s="84"/>
      <c r="F189" s="85"/>
      <c r="G189" s="85"/>
      <c r="H189" s="85"/>
    </row>
    <row r="190" spans="1:8">
      <c r="A190" s="83"/>
      <c r="B190" s="84"/>
      <c r="C190" s="84"/>
      <c r="D190" s="84"/>
      <c r="E190" s="84"/>
      <c r="F190" s="85"/>
      <c r="G190" s="85"/>
      <c r="H190" s="85"/>
    </row>
    <row r="191" spans="1:8">
      <c r="A191" s="83"/>
      <c r="B191" s="84"/>
      <c r="C191" s="84"/>
      <c r="D191" s="84"/>
      <c r="E191" s="84"/>
      <c r="F191" s="85"/>
      <c r="G191" s="85"/>
      <c r="H191" s="85"/>
    </row>
    <row r="192" spans="1:8">
      <c r="A192" s="83"/>
      <c r="B192" s="84"/>
      <c r="C192" s="84"/>
      <c r="D192" s="84"/>
      <c r="E192" s="84"/>
      <c r="F192" s="85"/>
      <c r="G192" s="85"/>
      <c r="H192" s="85"/>
    </row>
    <row r="193" spans="1:8">
      <c r="A193" s="83"/>
      <c r="B193" s="84"/>
      <c r="C193" s="84"/>
      <c r="D193" s="84"/>
      <c r="E193" s="84"/>
      <c r="F193" s="85"/>
      <c r="G193" s="85"/>
      <c r="H193" s="85"/>
    </row>
    <row r="194" spans="1:8">
      <c r="A194" s="83"/>
      <c r="B194" s="84"/>
      <c r="C194" s="84"/>
      <c r="D194" s="84"/>
      <c r="E194" s="84"/>
      <c r="F194" s="85"/>
      <c r="G194" s="85"/>
      <c r="H194" s="85"/>
    </row>
    <row r="195" spans="1:8">
      <c r="A195" s="83"/>
      <c r="B195" s="84"/>
      <c r="C195" s="84"/>
      <c r="D195" s="84"/>
      <c r="E195" s="84"/>
      <c r="F195" s="85"/>
      <c r="G195" s="85"/>
      <c r="H195" s="85"/>
    </row>
    <row r="196" spans="1:8">
      <c r="A196" s="83"/>
      <c r="B196" s="84"/>
      <c r="C196" s="84"/>
      <c r="D196" s="84"/>
      <c r="E196" s="84"/>
      <c r="F196" s="85"/>
      <c r="G196" s="85"/>
      <c r="H196" s="85"/>
    </row>
    <row r="197" spans="1:8">
      <c r="A197" s="83"/>
      <c r="B197" s="84"/>
      <c r="C197" s="84"/>
      <c r="D197" s="84"/>
      <c r="E197" s="84"/>
      <c r="F197" s="85"/>
      <c r="G197" s="85"/>
      <c r="H197" s="85"/>
    </row>
    <row r="198" spans="1:8">
      <c r="A198" s="83"/>
      <c r="B198" s="84"/>
      <c r="C198" s="84"/>
      <c r="D198" s="84"/>
      <c r="E198" s="84"/>
      <c r="F198" s="85"/>
      <c r="G198" s="85"/>
      <c r="H198" s="85"/>
    </row>
    <row r="199" spans="1:8">
      <c r="A199" s="83"/>
      <c r="B199" s="84"/>
      <c r="C199" s="84"/>
      <c r="D199" s="84"/>
      <c r="E199" s="84"/>
      <c r="F199" s="85"/>
      <c r="G199" s="85"/>
      <c r="H199" s="85"/>
    </row>
    <row r="200" spans="1:8">
      <c r="A200" s="83"/>
      <c r="B200" s="84"/>
      <c r="C200" s="84"/>
      <c r="D200" s="84"/>
      <c r="E200" s="84"/>
      <c r="F200" s="85"/>
      <c r="G200" s="85"/>
      <c r="H200" s="85"/>
    </row>
    <row r="201" spans="1:8">
      <c r="A201" s="83"/>
      <c r="B201" s="84"/>
      <c r="C201" s="84"/>
      <c r="D201" s="84"/>
      <c r="E201" s="84"/>
      <c r="F201" s="85"/>
      <c r="G201" s="85"/>
      <c r="H201" s="85"/>
    </row>
    <row r="202" spans="1:8">
      <c r="A202" s="83"/>
      <c r="B202" s="84"/>
      <c r="C202" s="84"/>
      <c r="D202" s="84"/>
      <c r="E202" s="84"/>
      <c r="F202" s="85"/>
      <c r="G202" s="85"/>
      <c r="H202" s="85"/>
    </row>
    <row r="203" spans="1:8">
      <c r="A203" s="83"/>
      <c r="B203" s="84"/>
      <c r="C203" s="84"/>
      <c r="D203" s="84"/>
      <c r="E203" s="84"/>
      <c r="F203" s="85"/>
      <c r="G203" s="85"/>
      <c r="H203" s="85"/>
    </row>
    <row r="204" spans="1:8">
      <c r="A204" s="83"/>
      <c r="B204" s="84"/>
      <c r="C204" s="84"/>
      <c r="D204" s="84"/>
      <c r="E204" s="84"/>
      <c r="F204" s="85"/>
      <c r="G204" s="85"/>
      <c r="H204" s="85"/>
    </row>
    <row r="205" spans="1:8">
      <c r="A205" s="83"/>
      <c r="B205" s="84"/>
      <c r="C205" s="84"/>
      <c r="D205" s="84"/>
      <c r="E205" s="84"/>
      <c r="F205" s="85"/>
      <c r="G205" s="85"/>
      <c r="H205" s="85"/>
    </row>
    <row r="206" spans="1:8">
      <c r="A206" s="83"/>
      <c r="B206" s="84"/>
      <c r="C206" s="84"/>
      <c r="D206" s="84"/>
      <c r="E206" s="84"/>
      <c r="F206" s="85"/>
      <c r="G206" s="85"/>
      <c r="H206" s="85"/>
    </row>
    <row r="207" spans="1:8">
      <c r="A207" s="83"/>
      <c r="B207" s="84"/>
      <c r="C207" s="84"/>
      <c r="D207" s="84"/>
      <c r="E207" s="84"/>
      <c r="F207" s="85"/>
      <c r="G207" s="85"/>
      <c r="H207" s="85"/>
    </row>
    <row r="208" spans="1:8">
      <c r="A208" s="83"/>
      <c r="B208" s="84"/>
      <c r="C208" s="84"/>
      <c r="D208" s="84"/>
      <c r="E208" s="84"/>
      <c r="F208" s="85"/>
      <c r="G208" s="85"/>
      <c r="H208" s="85"/>
    </row>
    <row r="209" spans="1:8">
      <c r="A209" s="83"/>
      <c r="B209" s="84"/>
      <c r="C209" s="84"/>
      <c r="D209" s="84"/>
      <c r="E209" s="84"/>
      <c r="F209" s="85"/>
      <c r="G209" s="85"/>
      <c r="H209" s="85"/>
    </row>
    <row r="210" spans="1:8">
      <c r="A210" s="83"/>
      <c r="B210" s="84"/>
      <c r="C210" s="84"/>
      <c r="D210" s="84"/>
      <c r="E210" s="84"/>
      <c r="F210" s="85"/>
      <c r="G210" s="85"/>
      <c r="H210" s="85"/>
    </row>
    <row r="211" spans="1:8">
      <c r="A211" s="83"/>
      <c r="B211" s="84"/>
      <c r="C211" s="84"/>
      <c r="D211" s="84"/>
      <c r="E211" s="84"/>
      <c r="F211" s="85"/>
      <c r="G211" s="85"/>
      <c r="H211" s="85"/>
    </row>
    <row r="212" spans="1:8">
      <c r="A212" s="83"/>
      <c r="B212" s="84"/>
      <c r="C212" s="84"/>
      <c r="D212" s="84"/>
      <c r="E212" s="84"/>
      <c r="F212" s="85"/>
      <c r="G212" s="85"/>
      <c r="H212" s="85"/>
    </row>
    <row r="213" spans="1:8">
      <c r="A213" s="83"/>
      <c r="B213" s="84"/>
      <c r="C213" s="84"/>
      <c r="D213" s="84"/>
      <c r="E213" s="84"/>
      <c r="F213" s="85"/>
      <c r="G213" s="85"/>
      <c r="H213" s="85"/>
    </row>
    <row r="214" spans="1:8">
      <c r="A214" s="83"/>
      <c r="B214" s="84"/>
      <c r="C214" s="84"/>
      <c r="D214" s="84"/>
      <c r="E214" s="84"/>
      <c r="F214" s="85"/>
      <c r="G214" s="85"/>
      <c r="H214" s="85"/>
    </row>
    <row r="215" spans="1:8">
      <c r="A215" s="83"/>
      <c r="B215" s="84"/>
      <c r="C215" s="84"/>
      <c r="D215" s="84"/>
      <c r="E215" s="84"/>
      <c r="F215" s="85"/>
      <c r="G215" s="85"/>
      <c r="H215" s="85"/>
    </row>
    <row r="216" spans="1:8">
      <c r="A216" s="83"/>
      <c r="B216" s="84"/>
      <c r="C216" s="84"/>
      <c r="D216" s="84"/>
      <c r="E216" s="84"/>
      <c r="F216" s="85"/>
      <c r="G216" s="85"/>
      <c r="H216" s="85"/>
    </row>
    <row r="217" spans="1:8">
      <c r="A217" s="83"/>
      <c r="B217" s="84"/>
      <c r="C217" s="84"/>
      <c r="D217" s="84"/>
      <c r="E217" s="84"/>
      <c r="F217" s="85"/>
      <c r="G217" s="85"/>
      <c r="H217" s="85"/>
    </row>
    <row r="218" spans="1:8">
      <c r="A218" s="83"/>
      <c r="B218" s="84"/>
      <c r="C218" s="84"/>
      <c r="D218" s="84"/>
      <c r="E218" s="84"/>
      <c r="F218" s="85"/>
      <c r="G218" s="85"/>
      <c r="H218" s="85"/>
    </row>
    <row r="219" spans="1:8">
      <c r="A219" s="83"/>
      <c r="B219" s="84"/>
      <c r="C219" s="84"/>
      <c r="D219" s="84"/>
      <c r="E219" s="84"/>
      <c r="F219" s="85"/>
      <c r="G219" s="85"/>
      <c r="H219" s="85"/>
    </row>
    <row r="220" spans="1:8">
      <c r="A220" s="83"/>
      <c r="B220" s="84"/>
      <c r="C220" s="84"/>
      <c r="D220" s="84"/>
      <c r="E220" s="84"/>
      <c r="F220" s="85"/>
      <c r="G220" s="85"/>
      <c r="H220" s="85"/>
    </row>
    <row r="221" spans="1:8">
      <c r="A221" s="83"/>
      <c r="B221" s="84"/>
      <c r="C221" s="84"/>
      <c r="D221" s="84"/>
      <c r="E221" s="84"/>
      <c r="F221" s="85"/>
      <c r="G221" s="85"/>
      <c r="H221" s="85"/>
    </row>
    <row r="222" spans="1:8">
      <c r="A222" s="83"/>
      <c r="B222" s="84"/>
      <c r="C222" s="84"/>
      <c r="D222" s="84"/>
      <c r="E222" s="84"/>
      <c r="F222" s="85"/>
      <c r="G222" s="85"/>
      <c r="H222" s="85"/>
    </row>
    <row r="223" spans="1:8">
      <c r="A223" s="83"/>
      <c r="B223" s="84"/>
      <c r="C223" s="84"/>
      <c r="D223" s="84"/>
      <c r="E223" s="84"/>
      <c r="F223" s="85"/>
      <c r="G223" s="85"/>
      <c r="H223" s="85"/>
    </row>
    <row r="224" spans="1:8">
      <c r="A224" s="83"/>
      <c r="B224" s="84"/>
      <c r="C224" s="84"/>
      <c r="D224" s="84"/>
      <c r="E224" s="84"/>
      <c r="F224" s="85"/>
      <c r="G224" s="85"/>
      <c r="H224" s="85"/>
    </row>
    <row r="225" spans="1:8">
      <c r="A225" s="83"/>
      <c r="B225" s="84"/>
      <c r="C225" s="84"/>
      <c r="D225" s="84"/>
      <c r="E225" s="84"/>
      <c r="F225" s="85"/>
      <c r="G225" s="85"/>
      <c r="H225" s="85"/>
    </row>
    <row r="226" spans="1:8">
      <c r="A226" s="83"/>
      <c r="B226" s="84"/>
      <c r="C226" s="84"/>
      <c r="D226" s="84"/>
      <c r="E226" s="84"/>
      <c r="F226" s="85"/>
      <c r="G226" s="85"/>
      <c r="H226" s="85"/>
    </row>
    <row r="227" spans="1:8">
      <c r="A227" s="83"/>
      <c r="B227" s="84"/>
      <c r="C227" s="84"/>
      <c r="D227" s="84"/>
      <c r="E227" s="84"/>
      <c r="F227" s="85"/>
      <c r="G227" s="85"/>
      <c r="H227" s="85"/>
    </row>
    <row r="228" spans="1:8">
      <c r="A228" s="83"/>
      <c r="B228" s="84"/>
      <c r="C228" s="84"/>
      <c r="D228" s="84"/>
      <c r="E228" s="84"/>
      <c r="F228" s="85"/>
      <c r="G228" s="85"/>
      <c r="H228" s="85"/>
    </row>
    <row r="229" spans="1:8">
      <c r="A229" s="83"/>
      <c r="B229" s="84"/>
      <c r="C229" s="84"/>
      <c r="D229" s="84"/>
      <c r="E229" s="84"/>
      <c r="F229" s="85"/>
      <c r="G229" s="85"/>
      <c r="H229" s="85"/>
    </row>
    <row r="230" spans="1:8">
      <c r="A230" s="83"/>
      <c r="B230" s="84"/>
      <c r="C230" s="84"/>
      <c r="D230" s="84"/>
      <c r="E230" s="84"/>
      <c r="F230" s="85"/>
      <c r="G230" s="85"/>
      <c r="H230" s="85"/>
    </row>
    <row r="231" spans="1:8">
      <c r="A231" s="83"/>
      <c r="B231" s="84"/>
      <c r="C231" s="84"/>
      <c r="D231" s="84"/>
      <c r="E231" s="84"/>
      <c r="F231" s="85"/>
      <c r="G231" s="85"/>
      <c r="H231" s="85"/>
    </row>
    <row r="232" spans="1:8">
      <c r="A232" s="83"/>
      <c r="B232" s="84"/>
      <c r="C232" s="84"/>
      <c r="D232" s="84"/>
      <c r="E232" s="84"/>
      <c r="F232" s="85"/>
      <c r="G232" s="85"/>
      <c r="H232" s="85"/>
    </row>
    <row r="233" spans="1:8">
      <c r="A233" s="83"/>
      <c r="B233" s="84"/>
      <c r="C233" s="84"/>
      <c r="D233" s="84"/>
      <c r="E233" s="84"/>
      <c r="F233" s="85"/>
      <c r="G233" s="85"/>
      <c r="H233" s="85"/>
    </row>
    <row r="234" spans="1:8">
      <c r="A234" s="83"/>
      <c r="B234" s="84"/>
      <c r="C234" s="84"/>
      <c r="D234" s="84"/>
      <c r="E234" s="84"/>
      <c r="F234" s="85"/>
      <c r="G234" s="85"/>
      <c r="H234" s="85"/>
    </row>
    <row r="235" spans="1:8">
      <c r="A235" s="83"/>
      <c r="B235" s="84"/>
      <c r="C235" s="84"/>
      <c r="D235" s="84"/>
      <c r="E235" s="84"/>
      <c r="F235" s="85"/>
      <c r="G235" s="85"/>
      <c r="H235" s="85"/>
    </row>
    <row r="236" spans="1:8">
      <c r="A236" s="83"/>
      <c r="B236" s="84"/>
      <c r="C236" s="84"/>
      <c r="D236" s="84"/>
      <c r="E236" s="84"/>
      <c r="F236" s="85"/>
      <c r="G236" s="85"/>
      <c r="H236" s="85"/>
    </row>
    <row r="237" spans="1:8">
      <c r="A237" s="83"/>
      <c r="B237" s="84"/>
      <c r="C237" s="84"/>
      <c r="D237" s="84"/>
      <c r="E237" s="84"/>
      <c r="F237" s="85"/>
      <c r="G237" s="85"/>
      <c r="H237" s="85"/>
    </row>
    <row r="238" spans="1:8">
      <c r="A238" s="83"/>
      <c r="B238" s="84"/>
      <c r="C238" s="84"/>
      <c r="D238" s="84"/>
      <c r="E238" s="84"/>
      <c r="F238" s="85"/>
      <c r="G238" s="85"/>
      <c r="H238" s="85"/>
    </row>
    <row r="239" spans="1:8">
      <c r="A239" s="83"/>
      <c r="B239" s="84"/>
      <c r="C239" s="84"/>
      <c r="D239" s="84"/>
      <c r="E239" s="84"/>
      <c r="F239" s="85"/>
      <c r="G239" s="85"/>
      <c r="H239" s="85"/>
    </row>
    <row r="240" spans="1:8">
      <c r="A240" s="83"/>
      <c r="B240" s="84"/>
      <c r="C240" s="84"/>
      <c r="D240" s="84"/>
      <c r="E240" s="84"/>
      <c r="F240" s="85"/>
      <c r="G240" s="85"/>
      <c r="H240" s="85"/>
    </row>
    <row r="241" spans="1:8">
      <c r="A241" s="83"/>
      <c r="B241" s="84"/>
      <c r="C241" s="84"/>
      <c r="D241" s="84"/>
      <c r="E241" s="84"/>
      <c r="F241" s="85"/>
      <c r="G241" s="85"/>
      <c r="H241" s="85"/>
    </row>
    <row r="242" spans="1:8">
      <c r="A242" s="83"/>
      <c r="B242" s="84"/>
      <c r="C242" s="84"/>
      <c r="D242" s="84"/>
      <c r="E242" s="84"/>
      <c r="F242" s="85"/>
      <c r="G242" s="85"/>
      <c r="H242" s="85"/>
    </row>
    <row r="243" spans="1:8">
      <c r="A243" s="83"/>
      <c r="B243" s="84"/>
      <c r="C243" s="84"/>
      <c r="D243" s="84"/>
      <c r="E243" s="84"/>
      <c r="F243" s="85"/>
      <c r="G243" s="85"/>
      <c r="H243" s="85"/>
    </row>
    <row r="244" spans="1:8">
      <c r="A244" s="83"/>
      <c r="B244" s="84"/>
      <c r="C244" s="84"/>
      <c r="D244" s="84"/>
      <c r="E244" s="84"/>
      <c r="F244" s="85"/>
      <c r="G244" s="85"/>
      <c r="H244" s="85"/>
    </row>
    <row r="245" spans="1:8">
      <c r="A245" s="83"/>
      <c r="B245" s="84"/>
      <c r="C245" s="84"/>
      <c r="D245" s="84"/>
      <c r="E245" s="84"/>
      <c r="F245" s="85"/>
      <c r="G245" s="85"/>
      <c r="H245" s="85"/>
    </row>
    <row r="246" spans="1:8">
      <c r="A246" s="83"/>
      <c r="B246" s="84"/>
      <c r="C246" s="84"/>
      <c r="D246" s="84"/>
      <c r="E246" s="84"/>
      <c r="F246" s="85"/>
      <c r="G246" s="85"/>
      <c r="H246" s="85"/>
    </row>
    <row r="247" spans="1:8">
      <c r="A247" s="83"/>
      <c r="B247" s="84"/>
      <c r="C247" s="84"/>
      <c r="D247" s="84"/>
      <c r="E247" s="84"/>
      <c r="F247" s="85"/>
      <c r="G247" s="85"/>
      <c r="H247" s="85"/>
    </row>
    <row r="248" spans="1:8">
      <c r="A248" s="83"/>
      <c r="B248" s="84"/>
      <c r="C248" s="84"/>
      <c r="D248" s="84"/>
      <c r="E248" s="84"/>
      <c r="F248" s="85"/>
      <c r="G248" s="85"/>
      <c r="H248" s="85"/>
    </row>
    <row r="249" spans="1:8">
      <c r="A249" s="83"/>
      <c r="B249" s="84"/>
      <c r="C249" s="84"/>
      <c r="D249" s="84"/>
      <c r="E249" s="84"/>
      <c r="F249" s="85"/>
      <c r="G249" s="85"/>
      <c r="H249" s="85"/>
    </row>
    <row r="250" spans="1:8">
      <c r="A250" s="83"/>
      <c r="B250" s="84"/>
      <c r="C250" s="84"/>
      <c r="D250" s="84"/>
      <c r="E250" s="84"/>
      <c r="F250" s="85"/>
      <c r="G250" s="85"/>
      <c r="H250" s="85"/>
    </row>
    <row r="251" spans="1:8">
      <c r="A251" s="83"/>
      <c r="B251" s="84"/>
      <c r="C251" s="84"/>
      <c r="D251" s="84"/>
      <c r="E251" s="84"/>
      <c r="F251" s="85"/>
      <c r="G251" s="85"/>
      <c r="H251" s="85"/>
    </row>
    <row r="252" spans="1:8">
      <c r="A252" s="83"/>
      <c r="B252" s="84"/>
      <c r="C252" s="84"/>
      <c r="D252" s="84"/>
      <c r="E252" s="84"/>
      <c r="F252" s="85"/>
      <c r="G252" s="85"/>
      <c r="H252" s="85"/>
    </row>
    <row r="253" spans="1:8">
      <c r="A253" s="83"/>
      <c r="B253" s="84"/>
      <c r="C253" s="84"/>
      <c r="D253" s="84"/>
      <c r="E253" s="84"/>
      <c r="F253" s="85"/>
      <c r="G253" s="85"/>
      <c r="H253" s="85"/>
    </row>
    <row r="254" spans="1:8">
      <c r="A254" s="83"/>
      <c r="B254" s="84"/>
      <c r="C254" s="84"/>
      <c r="D254" s="84"/>
      <c r="E254" s="84"/>
      <c r="F254" s="85"/>
      <c r="G254" s="85"/>
      <c r="H254" s="85"/>
    </row>
    <row r="255" spans="1:8">
      <c r="A255" s="83"/>
      <c r="B255" s="84"/>
      <c r="C255" s="84"/>
      <c r="D255" s="84"/>
      <c r="E255" s="84"/>
      <c r="F255" s="85"/>
      <c r="G255" s="85"/>
      <c r="H255" s="85"/>
    </row>
    <row r="256" spans="1:8">
      <c r="A256" s="83"/>
      <c r="B256" s="84"/>
      <c r="C256" s="84"/>
      <c r="D256" s="84"/>
      <c r="E256" s="84"/>
      <c r="F256" s="85"/>
      <c r="G256" s="85"/>
      <c r="H256" s="85"/>
    </row>
    <row r="257" spans="1:8">
      <c r="A257" s="83"/>
      <c r="B257" s="84"/>
      <c r="C257" s="84"/>
      <c r="D257" s="84"/>
      <c r="E257" s="84"/>
      <c r="F257" s="85"/>
      <c r="G257" s="85"/>
      <c r="H257" s="85"/>
    </row>
    <row r="258" spans="1:8">
      <c r="A258" s="83"/>
      <c r="B258" s="84"/>
      <c r="C258" s="84"/>
      <c r="D258" s="84"/>
      <c r="E258" s="84"/>
      <c r="F258" s="85"/>
      <c r="G258" s="85"/>
      <c r="H258" s="85"/>
    </row>
    <row r="259" spans="1:8">
      <c r="A259" s="83"/>
      <c r="B259" s="84"/>
      <c r="C259" s="84"/>
      <c r="D259" s="84"/>
      <c r="E259" s="84"/>
      <c r="F259" s="85"/>
      <c r="G259" s="85"/>
      <c r="H259" s="85"/>
    </row>
    <row r="260" spans="1:8">
      <c r="A260" s="83"/>
      <c r="B260" s="84"/>
      <c r="C260" s="84"/>
      <c r="D260" s="84"/>
      <c r="E260" s="84"/>
      <c r="F260" s="85"/>
      <c r="G260" s="85"/>
      <c r="H260" s="85"/>
    </row>
    <row r="261" spans="1:8">
      <c r="A261" s="83"/>
      <c r="B261" s="84"/>
      <c r="C261" s="84"/>
      <c r="D261" s="84"/>
      <c r="E261" s="84"/>
      <c r="F261" s="85"/>
      <c r="G261" s="85"/>
      <c r="H261" s="85"/>
    </row>
    <row r="262" spans="1:8">
      <c r="A262" s="83"/>
      <c r="B262" s="84"/>
      <c r="C262" s="84"/>
      <c r="D262" s="84"/>
      <c r="E262" s="84"/>
      <c r="F262" s="85"/>
      <c r="G262" s="85"/>
      <c r="H262" s="85"/>
    </row>
    <row r="263" spans="1:8">
      <c r="A263" s="83"/>
      <c r="B263" s="84"/>
      <c r="C263" s="84"/>
      <c r="D263" s="84"/>
      <c r="E263" s="84"/>
      <c r="F263" s="85"/>
      <c r="G263" s="85"/>
      <c r="H263" s="85"/>
    </row>
    <row r="264" spans="1:8">
      <c r="A264" s="83"/>
      <c r="B264" s="84"/>
      <c r="C264" s="84"/>
      <c r="D264" s="84"/>
      <c r="E264" s="84"/>
      <c r="F264" s="85"/>
      <c r="G264" s="85"/>
      <c r="H264" s="85"/>
    </row>
    <row r="265" spans="1:8">
      <c r="A265" s="83"/>
      <c r="B265" s="84"/>
      <c r="C265" s="84"/>
      <c r="D265" s="84"/>
      <c r="E265" s="84"/>
      <c r="F265" s="85"/>
      <c r="G265" s="85"/>
      <c r="H265" s="85"/>
    </row>
    <row r="266" spans="1:8">
      <c r="A266" s="83"/>
      <c r="B266" s="84"/>
      <c r="C266" s="84"/>
      <c r="D266" s="84"/>
      <c r="E266" s="84"/>
      <c r="F266" s="85"/>
      <c r="G266" s="85"/>
      <c r="H266" s="85"/>
    </row>
    <row r="267" spans="1:8">
      <c r="A267" s="83"/>
      <c r="B267" s="84"/>
      <c r="C267" s="84"/>
      <c r="D267" s="84"/>
      <c r="E267" s="84"/>
      <c r="F267" s="85"/>
      <c r="G267" s="85"/>
      <c r="H267" s="85"/>
    </row>
    <row r="268" spans="1:8">
      <c r="A268" s="83"/>
      <c r="B268" s="84"/>
      <c r="C268" s="84"/>
      <c r="D268" s="84"/>
      <c r="E268" s="84"/>
      <c r="F268" s="85"/>
      <c r="G268" s="85"/>
      <c r="H268" s="85"/>
    </row>
    <row r="269" spans="1:8">
      <c r="A269" s="83"/>
      <c r="B269" s="84"/>
      <c r="C269" s="84"/>
      <c r="D269" s="84"/>
      <c r="E269" s="84"/>
      <c r="F269" s="85"/>
      <c r="G269" s="85"/>
      <c r="H269" s="85"/>
    </row>
    <row r="270" spans="1:8">
      <c r="A270" s="83"/>
      <c r="B270" s="84"/>
      <c r="C270" s="84"/>
      <c r="D270" s="84"/>
      <c r="E270" s="84"/>
      <c r="F270" s="85"/>
      <c r="G270" s="85"/>
      <c r="H270" s="85"/>
    </row>
    <row r="271" spans="1:8">
      <c r="A271" s="83"/>
      <c r="B271" s="84"/>
      <c r="C271" s="84"/>
      <c r="D271" s="84"/>
      <c r="E271" s="84"/>
      <c r="F271" s="85"/>
      <c r="G271" s="85"/>
      <c r="H271" s="85"/>
    </row>
    <row r="272" spans="1:8">
      <c r="A272" s="83"/>
      <c r="B272" s="84"/>
      <c r="C272" s="84"/>
      <c r="D272" s="84"/>
      <c r="E272" s="84"/>
      <c r="F272" s="85"/>
      <c r="G272" s="85"/>
      <c r="H272" s="85"/>
    </row>
    <row r="273" spans="1:8">
      <c r="A273" s="83"/>
      <c r="B273" s="84"/>
      <c r="C273" s="84"/>
      <c r="D273" s="84"/>
      <c r="E273" s="84"/>
      <c r="F273" s="85"/>
      <c r="G273" s="85"/>
      <c r="H273" s="85"/>
    </row>
    <row r="274" spans="1:8">
      <c r="A274" s="83"/>
      <c r="B274" s="84"/>
      <c r="C274" s="84"/>
      <c r="D274" s="84"/>
      <c r="E274" s="84"/>
      <c r="F274" s="85"/>
      <c r="G274" s="85"/>
      <c r="H274" s="85"/>
    </row>
    <row r="275" spans="1:8">
      <c r="A275" s="83"/>
      <c r="B275" s="84"/>
      <c r="C275" s="84"/>
      <c r="D275" s="84"/>
      <c r="E275" s="84"/>
      <c r="F275" s="85"/>
      <c r="G275" s="85"/>
      <c r="H275" s="85"/>
    </row>
    <row r="276" spans="1:8">
      <c r="A276" s="83"/>
      <c r="B276" s="84"/>
      <c r="C276" s="84"/>
      <c r="D276" s="84"/>
      <c r="E276" s="84"/>
      <c r="F276" s="85"/>
      <c r="G276" s="85"/>
      <c r="H276" s="85"/>
    </row>
    <row r="277" spans="1:8">
      <c r="A277" s="83"/>
      <c r="B277" s="84"/>
      <c r="C277" s="84"/>
      <c r="D277" s="84"/>
      <c r="E277" s="84"/>
      <c r="F277" s="85"/>
      <c r="G277" s="85"/>
      <c r="H277" s="85"/>
    </row>
    <row r="278" spans="1:8">
      <c r="A278" s="83"/>
      <c r="B278" s="84"/>
      <c r="C278" s="84"/>
      <c r="D278" s="84"/>
      <c r="E278" s="84"/>
      <c r="F278" s="85"/>
      <c r="G278" s="85"/>
      <c r="H278" s="85"/>
    </row>
    <row r="279" spans="1:8">
      <c r="A279" s="83"/>
      <c r="B279" s="84"/>
      <c r="C279" s="84"/>
      <c r="D279" s="84"/>
      <c r="E279" s="84"/>
      <c r="F279" s="85"/>
      <c r="G279" s="85"/>
      <c r="H279" s="85"/>
    </row>
    <row r="280" spans="1:8">
      <c r="A280" s="83"/>
      <c r="B280" s="84"/>
      <c r="C280" s="84"/>
      <c r="D280" s="84"/>
      <c r="E280" s="84"/>
      <c r="F280" s="85"/>
      <c r="G280" s="85"/>
      <c r="H280" s="85"/>
    </row>
    <row r="281" spans="1:8">
      <c r="A281" s="83"/>
      <c r="B281" s="84"/>
      <c r="C281" s="84"/>
      <c r="D281" s="84"/>
      <c r="E281" s="84"/>
      <c r="F281" s="85"/>
      <c r="G281" s="85"/>
      <c r="H281" s="85"/>
    </row>
    <row r="282" spans="1:8">
      <c r="A282" s="83"/>
      <c r="B282" s="84"/>
      <c r="C282" s="84"/>
      <c r="D282" s="84"/>
      <c r="E282" s="84"/>
      <c r="F282" s="85"/>
      <c r="G282" s="85"/>
      <c r="H282" s="85"/>
    </row>
    <row r="283" spans="1:8">
      <c r="A283" s="83"/>
      <c r="B283" s="84"/>
      <c r="C283" s="84"/>
      <c r="D283" s="84"/>
      <c r="E283" s="84"/>
      <c r="F283" s="85"/>
      <c r="G283" s="85"/>
      <c r="H283" s="85"/>
    </row>
    <row r="284" spans="1:8">
      <c r="A284" s="83"/>
      <c r="B284" s="84"/>
      <c r="C284" s="84"/>
      <c r="D284" s="84"/>
      <c r="E284" s="84"/>
      <c r="F284" s="85"/>
      <c r="G284" s="85"/>
      <c r="H284" s="85"/>
    </row>
    <row r="285" spans="1:8">
      <c r="A285" s="83"/>
      <c r="B285" s="84"/>
      <c r="C285" s="84"/>
      <c r="D285" s="84"/>
      <c r="E285" s="84"/>
      <c r="F285" s="85"/>
      <c r="G285" s="85"/>
      <c r="H285" s="85"/>
    </row>
    <row r="286" spans="1:8">
      <c r="A286" s="83"/>
      <c r="B286" s="84"/>
      <c r="C286" s="84"/>
      <c r="D286" s="84"/>
      <c r="E286" s="84"/>
      <c r="F286" s="85"/>
      <c r="G286" s="85"/>
      <c r="H286" s="85"/>
    </row>
    <row r="287" spans="1:8">
      <c r="A287" s="83"/>
      <c r="B287" s="84"/>
      <c r="C287" s="84"/>
      <c r="D287" s="84"/>
      <c r="E287" s="84"/>
      <c r="F287" s="85"/>
      <c r="G287" s="85"/>
      <c r="H287" s="85"/>
    </row>
    <row r="288" spans="1:8">
      <c r="A288" s="83"/>
      <c r="B288" s="84"/>
      <c r="C288" s="84"/>
      <c r="D288" s="84"/>
      <c r="E288" s="84"/>
      <c r="F288" s="85"/>
      <c r="G288" s="85"/>
      <c r="H288" s="85"/>
    </row>
    <row r="289" spans="1:8">
      <c r="A289" s="83"/>
      <c r="B289" s="84"/>
      <c r="C289" s="84"/>
      <c r="D289" s="84"/>
      <c r="E289" s="84"/>
      <c r="F289" s="85"/>
      <c r="G289" s="85"/>
      <c r="H289" s="85"/>
    </row>
    <row r="290" spans="1:8">
      <c r="A290" s="83"/>
      <c r="B290" s="84"/>
      <c r="C290" s="84"/>
      <c r="D290" s="84"/>
      <c r="E290" s="84"/>
      <c r="F290" s="85"/>
      <c r="G290" s="85"/>
      <c r="H290" s="85"/>
    </row>
    <row r="291" spans="1:8">
      <c r="A291" s="83"/>
      <c r="B291" s="84"/>
      <c r="C291" s="84"/>
      <c r="D291" s="84"/>
      <c r="E291" s="84"/>
      <c r="F291" s="85"/>
      <c r="G291" s="85"/>
      <c r="H291" s="85"/>
    </row>
    <row r="292" spans="1:8">
      <c r="A292" s="83"/>
      <c r="B292" s="84"/>
      <c r="C292" s="84"/>
      <c r="D292" s="84"/>
      <c r="E292" s="84"/>
      <c r="F292" s="85"/>
      <c r="G292" s="85"/>
      <c r="H292" s="85"/>
    </row>
    <row r="293" spans="1:8">
      <c r="A293" s="83"/>
      <c r="B293" s="84"/>
      <c r="C293" s="84"/>
      <c r="D293" s="84"/>
      <c r="E293" s="84"/>
      <c r="F293" s="85"/>
      <c r="G293" s="85"/>
      <c r="H293" s="85"/>
    </row>
    <row r="294" spans="1:8">
      <c r="A294" s="83"/>
      <c r="B294" s="84"/>
      <c r="C294" s="84"/>
      <c r="D294" s="84"/>
      <c r="E294" s="84"/>
      <c r="F294" s="85"/>
      <c r="G294" s="85"/>
      <c r="H294" s="85"/>
    </row>
    <row r="295" spans="1:8">
      <c r="A295" s="83"/>
      <c r="B295" s="84"/>
      <c r="C295" s="84"/>
      <c r="D295" s="84"/>
      <c r="E295" s="84"/>
      <c r="F295" s="85"/>
      <c r="G295" s="85"/>
      <c r="H295" s="85"/>
    </row>
    <row r="296" spans="1:8">
      <c r="A296" s="83"/>
      <c r="B296" s="84"/>
      <c r="C296" s="84"/>
      <c r="D296" s="84"/>
      <c r="E296" s="84"/>
      <c r="F296" s="85"/>
      <c r="G296" s="85"/>
      <c r="H296" s="85"/>
    </row>
    <row r="297" spans="1:8">
      <c r="A297" s="83"/>
      <c r="B297" s="84"/>
      <c r="C297" s="84"/>
      <c r="D297" s="84"/>
      <c r="E297" s="84"/>
      <c r="F297" s="85"/>
      <c r="G297" s="85"/>
      <c r="H297" s="85"/>
    </row>
    <row r="298" spans="1:8">
      <c r="A298" s="83"/>
      <c r="B298" s="84"/>
      <c r="C298" s="84"/>
      <c r="D298" s="84"/>
      <c r="E298" s="84"/>
      <c r="F298" s="85"/>
      <c r="G298" s="85"/>
      <c r="H298" s="85"/>
    </row>
    <row r="299" spans="1:8">
      <c r="A299" s="83"/>
      <c r="B299" s="84"/>
      <c r="C299" s="84"/>
      <c r="D299" s="84"/>
      <c r="E299" s="84"/>
      <c r="F299" s="85"/>
      <c r="G299" s="85"/>
      <c r="H299" s="85"/>
    </row>
    <row r="300" spans="1:8">
      <c r="A300" s="83"/>
      <c r="B300" s="84"/>
      <c r="C300" s="84"/>
      <c r="D300" s="84"/>
      <c r="E300" s="84"/>
      <c r="F300" s="85"/>
      <c r="G300" s="85"/>
      <c r="H300" s="85"/>
    </row>
    <row r="301" spans="1:8">
      <c r="A301" s="83"/>
      <c r="B301" s="84"/>
      <c r="C301" s="84"/>
      <c r="D301" s="84"/>
      <c r="E301" s="84"/>
      <c r="F301" s="85"/>
      <c r="G301" s="85"/>
      <c r="H301" s="85"/>
    </row>
    <row r="302" spans="1:8">
      <c r="A302" s="83"/>
      <c r="B302" s="84"/>
      <c r="C302" s="84"/>
      <c r="D302" s="84"/>
      <c r="E302" s="84"/>
      <c r="F302" s="85"/>
      <c r="G302" s="85"/>
      <c r="H302" s="85"/>
    </row>
    <row r="303" spans="1:8">
      <c r="A303" s="83"/>
      <c r="B303" s="84"/>
      <c r="C303" s="84"/>
      <c r="D303" s="84"/>
      <c r="E303" s="84"/>
      <c r="F303" s="85"/>
      <c r="G303" s="85"/>
      <c r="H303" s="85"/>
    </row>
    <row r="304" spans="1:8">
      <c r="A304" s="83"/>
      <c r="B304" s="84"/>
      <c r="C304" s="84"/>
      <c r="D304" s="84"/>
      <c r="E304" s="84"/>
      <c r="F304" s="85"/>
      <c r="G304" s="85"/>
      <c r="H304" s="85"/>
    </row>
    <row r="305" spans="1:8">
      <c r="A305" s="83"/>
      <c r="B305" s="84"/>
      <c r="C305" s="84"/>
      <c r="D305" s="84"/>
      <c r="E305" s="84"/>
      <c r="F305" s="85"/>
      <c r="G305" s="85"/>
      <c r="H305" s="85"/>
    </row>
    <row r="306" spans="1:8">
      <c r="A306" s="83"/>
      <c r="B306" s="84"/>
      <c r="C306" s="84"/>
      <c r="D306" s="84"/>
      <c r="E306" s="84"/>
      <c r="F306" s="85"/>
      <c r="G306" s="85"/>
      <c r="H306" s="85"/>
    </row>
    <row r="307" spans="1:8">
      <c r="A307" s="83"/>
      <c r="B307" s="84"/>
      <c r="C307" s="84"/>
      <c r="D307" s="84"/>
      <c r="E307" s="84"/>
      <c r="F307" s="85"/>
      <c r="G307" s="85"/>
      <c r="H307" s="85"/>
    </row>
    <row r="308" spans="1:8">
      <c r="A308" s="83"/>
      <c r="B308" s="84"/>
      <c r="C308" s="84"/>
      <c r="D308" s="84"/>
      <c r="E308" s="84"/>
      <c r="F308" s="85"/>
      <c r="G308" s="85"/>
      <c r="H308" s="85"/>
    </row>
    <row r="309" spans="1:8">
      <c r="A309" s="83"/>
      <c r="B309" s="84"/>
      <c r="C309" s="84"/>
      <c r="D309" s="84"/>
      <c r="E309" s="84"/>
      <c r="F309" s="85"/>
      <c r="G309" s="85"/>
      <c r="H309" s="85"/>
    </row>
    <row r="310" spans="1:8">
      <c r="A310" s="83"/>
      <c r="B310" s="84"/>
      <c r="C310" s="84"/>
      <c r="D310" s="84"/>
      <c r="E310" s="84"/>
      <c r="F310" s="85"/>
      <c r="G310" s="85"/>
      <c r="H310" s="85"/>
    </row>
    <row r="311" spans="1:8">
      <c r="A311" s="83"/>
      <c r="B311" s="84"/>
      <c r="C311" s="84"/>
      <c r="D311" s="84"/>
      <c r="E311" s="84"/>
      <c r="F311" s="85"/>
      <c r="G311" s="85"/>
      <c r="H311" s="85"/>
    </row>
    <row r="312" spans="1:8">
      <c r="A312" s="83"/>
      <c r="B312" s="84"/>
      <c r="C312" s="84"/>
      <c r="D312" s="84"/>
      <c r="E312" s="84"/>
      <c r="F312" s="85"/>
      <c r="G312" s="85"/>
      <c r="H312" s="85"/>
    </row>
    <row r="313" spans="1:8">
      <c r="A313" s="83"/>
      <c r="B313" s="84"/>
      <c r="C313" s="84"/>
      <c r="D313" s="84"/>
      <c r="E313" s="84"/>
      <c r="F313" s="85"/>
      <c r="G313" s="85"/>
      <c r="H313" s="85"/>
    </row>
    <row r="314" spans="1:8">
      <c r="A314" s="83"/>
      <c r="B314" s="84"/>
      <c r="C314" s="84"/>
      <c r="D314" s="84"/>
      <c r="E314" s="84"/>
      <c r="F314" s="85"/>
      <c r="G314" s="85"/>
      <c r="H314" s="85"/>
    </row>
    <row r="315" spans="1:8">
      <c r="A315" s="83"/>
      <c r="B315" s="84"/>
      <c r="C315" s="84"/>
      <c r="D315" s="84"/>
      <c r="E315" s="84"/>
      <c r="F315" s="85"/>
      <c r="G315" s="85"/>
      <c r="H315" s="85"/>
    </row>
    <row r="316" spans="1:8">
      <c r="A316" s="83"/>
      <c r="B316" s="84"/>
      <c r="C316" s="84"/>
      <c r="D316" s="84"/>
      <c r="E316" s="84"/>
      <c r="F316" s="85"/>
      <c r="G316" s="85"/>
      <c r="H316" s="85"/>
    </row>
    <row r="317" spans="1:8">
      <c r="A317" s="83"/>
      <c r="B317" s="84"/>
      <c r="C317" s="84"/>
      <c r="D317" s="84"/>
      <c r="E317" s="84"/>
      <c r="F317" s="85"/>
      <c r="G317" s="85"/>
      <c r="H317" s="85"/>
    </row>
    <row r="318" spans="1:8">
      <c r="A318" s="83"/>
      <c r="B318" s="84"/>
      <c r="C318" s="84"/>
      <c r="D318" s="84"/>
      <c r="E318" s="84"/>
      <c r="F318" s="85"/>
      <c r="G318" s="85"/>
      <c r="H318" s="85"/>
    </row>
    <row r="319" spans="1:8">
      <c r="A319" s="83"/>
      <c r="B319" s="84"/>
      <c r="C319" s="84"/>
      <c r="D319" s="84"/>
      <c r="E319" s="84"/>
      <c r="F319" s="85"/>
      <c r="G319" s="85"/>
      <c r="H319" s="85"/>
    </row>
    <row r="320" spans="1:8">
      <c r="A320" s="83"/>
      <c r="B320" s="84"/>
      <c r="C320" s="84"/>
      <c r="D320" s="84"/>
      <c r="E320" s="84"/>
      <c r="F320" s="85"/>
      <c r="G320" s="85"/>
      <c r="H320" s="85"/>
    </row>
    <row r="321" spans="1:8">
      <c r="A321" s="83"/>
      <c r="B321" s="84"/>
      <c r="C321" s="84"/>
      <c r="D321" s="84"/>
      <c r="E321" s="84"/>
      <c r="F321" s="85"/>
      <c r="G321" s="85"/>
      <c r="H321" s="85"/>
    </row>
    <row r="322" spans="1:8">
      <c r="A322" s="83"/>
      <c r="B322" s="84"/>
      <c r="C322" s="84"/>
      <c r="D322" s="84"/>
      <c r="E322" s="84"/>
      <c r="F322" s="85"/>
      <c r="G322" s="85"/>
      <c r="H322" s="85"/>
    </row>
    <row r="323" spans="1:8">
      <c r="A323" s="83"/>
      <c r="B323" s="84"/>
      <c r="C323" s="84"/>
      <c r="D323" s="84"/>
      <c r="E323" s="84"/>
      <c r="F323" s="85"/>
      <c r="G323" s="85"/>
      <c r="H323" s="85"/>
    </row>
    <row r="324" spans="1:8">
      <c r="A324" s="83"/>
      <c r="B324" s="84"/>
      <c r="C324" s="84"/>
      <c r="D324" s="84"/>
      <c r="E324" s="84"/>
      <c r="F324" s="85"/>
      <c r="G324" s="85"/>
      <c r="H324" s="85"/>
    </row>
    <row r="325" spans="1:8">
      <c r="A325" s="83"/>
      <c r="B325" s="84"/>
      <c r="C325" s="84"/>
      <c r="D325" s="84"/>
      <c r="E325" s="84"/>
      <c r="F325" s="85"/>
      <c r="G325" s="85"/>
      <c r="H325" s="85"/>
    </row>
    <row r="326" spans="1:8">
      <c r="A326" s="83"/>
      <c r="B326" s="84"/>
      <c r="C326" s="84"/>
      <c r="D326" s="84"/>
      <c r="E326" s="84"/>
      <c r="F326" s="85"/>
      <c r="G326" s="85"/>
      <c r="H326" s="85"/>
    </row>
    <row r="327" spans="1:8">
      <c r="A327" s="83"/>
      <c r="B327" s="84"/>
      <c r="C327" s="84"/>
      <c r="D327" s="84"/>
      <c r="E327" s="84"/>
      <c r="F327" s="85"/>
      <c r="G327" s="85"/>
      <c r="H327" s="85"/>
    </row>
    <row r="328" spans="1:8">
      <c r="A328" s="83"/>
      <c r="B328" s="84"/>
      <c r="C328" s="84"/>
      <c r="D328" s="84"/>
      <c r="E328" s="84"/>
      <c r="F328" s="85"/>
      <c r="G328" s="85"/>
      <c r="H328" s="85"/>
    </row>
    <row r="329" spans="1:8">
      <c r="A329" s="83"/>
      <c r="B329" s="84"/>
      <c r="C329" s="84"/>
      <c r="D329" s="84"/>
      <c r="E329" s="84"/>
      <c r="F329" s="85"/>
      <c r="G329" s="85"/>
      <c r="H329" s="85"/>
    </row>
    <row r="330" spans="1:8">
      <c r="A330" s="83"/>
      <c r="B330" s="84"/>
      <c r="C330" s="84"/>
      <c r="D330" s="84"/>
      <c r="E330" s="84"/>
      <c r="F330" s="85"/>
      <c r="G330" s="85"/>
      <c r="H330" s="85"/>
    </row>
    <row r="331" spans="1:8">
      <c r="A331" s="83"/>
      <c r="B331" s="84"/>
      <c r="C331" s="84"/>
      <c r="D331" s="84"/>
      <c r="E331" s="84"/>
      <c r="F331" s="85"/>
      <c r="G331" s="85"/>
      <c r="H331" s="85"/>
    </row>
    <row r="332" spans="1:8">
      <c r="A332" s="83"/>
      <c r="B332" s="84"/>
      <c r="C332" s="84"/>
      <c r="D332" s="84"/>
      <c r="E332" s="84"/>
      <c r="F332" s="85"/>
      <c r="G332" s="85"/>
      <c r="H332" s="85"/>
    </row>
    <row r="333" spans="1:8">
      <c r="A333" s="83"/>
      <c r="B333" s="84"/>
      <c r="C333" s="84"/>
      <c r="D333" s="84"/>
      <c r="E333" s="84"/>
      <c r="F333" s="85"/>
      <c r="G333" s="85"/>
      <c r="H333" s="85"/>
    </row>
    <row r="334" spans="1:8">
      <c r="A334" s="83"/>
      <c r="B334" s="84"/>
      <c r="C334" s="84"/>
      <c r="D334" s="84"/>
      <c r="E334" s="84"/>
      <c r="F334" s="85"/>
      <c r="G334" s="85"/>
      <c r="H334" s="85"/>
    </row>
    <row r="335" spans="1:8">
      <c r="A335" s="83"/>
      <c r="B335" s="84"/>
      <c r="C335" s="84"/>
      <c r="D335" s="84"/>
      <c r="E335" s="84"/>
      <c r="F335" s="85"/>
      <c r="G335" s="85"/>
      <c r="H335" s="85"/>
    </row>
    <row r="336" spans="1:8">
      <c r="A336" s="83"/>
      <c r="B336" s="84"/>
      <c r="C336" s="84"/>
      <c r="D336" s="84"/>
      <c r="E336" s="84"/>
      <c r="F336" s="85"/>
      <c r="G336" s="85"/>
      <c r="H336" s="85"/>
    </row>
    <row r="337" spans="1:8">
      <c r="A337" s="83"/>
      <c r="B337" s="84"/>
      <c r="C337" s="84"/>
      <c r="D337" s="84"/>
      <c r="E337" s="84"/>
      <c r="F337" s="85"/>
      <c r="G337" s="85"/>
      <c r="H337" s="85"/>
    </row>
    <row r="338" spans="1:8">
      <c r="A338" s="83"/>
      <c r="B338" s="84"/>
      <c r="C338" s="84"/>
      <c r="D338" s="84"/>
      <c r="E338" s="84"/>
      <c r="F338" s="85"/>
      <c r="G338" s="85"/>
      <c r="H338" s="85"/>
    </row>
    <row r="339" spans="1:8">
      <c r="A339" s="83"/>
      <c r="B339" s="84"/>
      <c r="C339" s="84"/>
      <c r="D339" s="84"/>
      <c r="E339" s="84"/>
      <c r="F339" s="85"/>
      <c r="G339" s="85"/>
      <c r="H339" s="85"/>
    </row>
    <row r="340" spans="1:8">
      <c r="A340" s="83"/>
      <c r="B340" s="84"/>
      <c r="C340" s="84"/>
      <c r="D340" s="84"/>
      <c r="E340" s="84"/>
      <c r="F340" s="85"/>
      <c r="G340" s="85"/>
      <c r="H340" s="85"/>
    </row>
    <row r="341" spans="1:8">
      <c r="A341" s="83"/>
      <c r="B341" s="84"/>
      <c r="C341" s="84"/>
      <c r="D341" s="84"/>
      <c r="E341" s="84"/>
      <c r="F341" s="85"/>
      <c r="G341" s="85"/>
      <c r="H341" s="85"/>
    </row>
    <row r="342" spans="1:8">
      <c r="A342" s="83"/>
      <c r="B342" s="84"/>
      <c r="C342" s="84"/>
      <c r="D342" s="84"/>
      <c r="E342" s="84"/>
      <c r="F342" s="85"/>
      <c r="G342" s="85"/>
      <c r="H342" s="85"/>
    </row>
    <row r="343" spans="1:8">
      <c r="A343" s="83"/>
      <c r="B343" s="84"/>
      <c r="C343" s="84"/>
      <c r="D343" s="84"/>
      <c r="E343" s="84"/>
      <c r="F343" s="85"/>
      <c r="G343" s="85"/>
      <c r="H343" s="85"/>
    </row>
    <row r="344" spans="1:8">
      <c r="A344" s="83"/>
      <c r="B344" s="84"/>
      <c r="C344" s="84"/>
      <c r="D344" s="84"/>
      <c r="E344" s="84"/>
      <c r="F344" s="85"/>
      <c r="G344" s="85"/>
      <c r="H344" s="85"/>
    </row>
    <row r="345" spans="1:8">
      <c r="A345" s="83"/>
      <c r="B345" s="84"/>
      <c r="C345" s="84"/>
      <c r="D345" s="84"/>
      <c r="E345" s="84"/>
      <c r="F345" s="85"/>
      <c r="G345" s="85"/>
      <c r="H345" s="85"/>
    </row>
    <row r="346" spans="1:8">
      <c r="A346" s="83"/>
      <c r="B346" s="84"/>
      <c r="C346" s="84"/>
      <c r="D346" s="84"/>
      <c r="E346" s="84"/>
      <c r="F346" s="85"/>
      <c r="G346" s="85"/>
      <c r="H346" s="85"/>
    </row>
    <row r="347" spans="1:8">
      <c r="A347" s="83"/>
      <c r="B347" s="84"/>
      <c r="C347" s="84"/>
      <c r="D347" s="84"/>
      <c r="E347" s="84"/>
      <c r="F347" s="85"/>
      <c r="G347" s="85"/>
      <c r="H347" s="85"/>
    </row>
    <row r="348" spans="1:8">
      <c r="A348" s="83"/>
      <c r="B348" s="84"/>
      <c r="C348" s="84"/>
      <c r="D348" s="84"/>
      <c r="E348" s="84"/>
      <c r="F348" s="85"/>
      <c r="G348" s="85"/>
      <c r="H348" s="85"/>
    </row>
    <row r="349" spans="1:8">
      <c r="A349" s="83"/>
      <c r="B349" s="84"/>
      <c r="C349" s="84"/>
      <c r="D349" s="84"/>
      <c r="E349" s="84"/>
      <c r="F349" s="85"/>
      <c r="G349" s="85"/>
      <c r="H349" s="85"/>
    </row>
    <row r="350" spans="1:8">
      <c r="A350" s="83"/>
      <c r="B350" s="84"/>
      <c r="C350" s="84"/>
      <c r="D350" s="84"/>
      <c r="E350" s="84"/>
      <c r="F350" s="85"/>
      <c r="G350" s="85"/>
      <c r="H350" s="85"/>
    </row>
    <row r="351" spans="1:8">
      <c r="A351" s="83"/>
      <c r="B351" s="84"/>
      <c r="C351" s="84"/>
      <c r="D351" s="84"/>
      <c r="E351" s="84"/>
      <c r="F351" s="85"/>
      <c r="G351" s="85"/>
      <c r="H351" s="85"/>
    </row>
    <row r="352" spans="1:8">
      <c r="A352" s="83"/>
      <c r="B352" s="84"/>
      <c r="C352" s="84"/>
      <c r="D352" s="84"/>
      <c r="E352" s="84"/>
      <c r="F352" s="85"/>
      <c r="G352" s="85"/>
      <c r="H352" s="85"/>
    </row>
    <row r="353" spans="1:8">
      <c r="A353" s="83"/>
      <c r="B353" s="84"/>
      <c r="C353" s="84"/>
      <c r="D353" s="84"/>
      <c r="E353" s="84"/>
      <c r="F353" s="85"/>
      <c r="G353" s="85"/>
      <c r="H353" s="85"/>
    </row>
    <row r="354" spans="1:8">
      <c r="A354" s="83"/>
      <c r="B354" s="84"/>
      <c r="C354" s="84"/>
      <c r="D354" s="84"/>
      <c r="E354" s="84"/>
      <c r="F354" s="85"/>
      <c r="G354" s="85"/>
      <c r="H354" s="85"/>
    </row>
    <row r="355" spans="1:8">
      <c r="A355" s="83"/>
      <c r="B355" s="84"/>
      <c r="C355" s="84"/>
      <c r="D355" s="84"/>
      <c r="E355" s="84"/>
      <c r="F355" s="85"/>
      <c r="G355" s="85"/>
      <c r="H355" s="85"/>
    </row>
    <row r="356" spans="1:8">
      <c r="A356" s="83"/>
      <c r="B356" s="84"/>
      <c r="C356" s="84"/>
      <c r="D356" s="84"/>
      <c r="E356" s="84"/>
      <c r="F356" s="85"/>
      <c r="G356" s="85"/>
      <c r="H356" s="85"/>
    </row>
    <row r="357" spans="1:8">
      <c r="A357" s="83"/>
      <c r="B357" s="84"/>
      <c r="C357" s="84"/>
      <c r="D357" s="84"/>
      <c r="E357" s="84"/>
      <c r="F357" s="85"/>
      <c r="G357" s="85"/>
      <c r="H357" s="85"/>
    </row>
    <row r="358" spans="1:8">
      <c r="A358" s="83"/>
      <c r="B358" s="84"/>
      <c r="C358" s="84"/>
      <c r="D358" s="84"/>
      <c r="E358" s="84"/>
      <c r="F358" s="85"/>
      <c r="G358" s="85"/>
      <c r="H358" s="85"/>
    </row>
    <row r="359" spans="1:8">
      <c r="A359" s="83"/>
      <c r="B359" s="84"/>
      <c r="C359" s="84"/>
      <c r="D359" s="84"/>
      <c r="E359" s="84"/>
      <c r="F359" s="85"/>
      <c r="G359" s="85"/>
      <c r="H359" s="85"/>
    </row>
    <row r="360" spans="1:8">
      <c r="A360" s="83"/>
      <c r="B360" s="84"/>
      <c r="C360" s="84"/>
      <c r="D360" s="84"/>
      <c r="E360" s="84"/>
      <c r="F360" s="85"/>
      <c r="G360" s="85"/>
      <c r="H360" s="85"/>
    </row>
    <row r="361" spans="1:8">
      <c r="A361" s="83"/>
      <c r="B361" s="84"/>
      <c r="C361" s="84"/>
      <c r="D361" s="84"/>
      <c r="E361" s="84"/>
      <c r="F361" s="85"/>
      <c r="G361" s="85"/>
      <c r="H361" s="85"/>
    </row>
    <row r="362" spans="1:8">
      <c r="A362" s="83"/>
      <c r="B362" s="84"/>
      <c r="C362" s="84"/>
      <c r="D362" s="84"/>
      <c r="E362" s="84"/>
      <c r="F362" s="85"/>
      <c r="G362" s="85"/>
      <c r="H362" s="85"/>
    </row>
    <row r="363" spans="1:8">
      <c r="A363" s="83"/>
      <c r="B363" s="84"/>
      <c r="C363" s="84"/>
      <c r="D363" s="84"/>
      <c r="E363" s="84"/>
      <c r="F363" s="85"/>
      <c r="G363" s="85"/>
      <c r="H363" s="85"/>
    </row>
    <row r="364" spans="1:8">
      <c r="A364" s="83"/>
      <c r="B364" s="84"/>
      <c r="C364" s="84"/>
      <c r="D364" s="84"/>
      <c r="E364" s="84"/>
      <c r="F364" s="85"/>
      <c r="G364" s="85"/>
      <c r="H364" s="85"/>
    </row>
    <row r="365" spans="1:8">
      <c r="A365" s="83"/>
      <c r="B365" s="84"/>
      <c r="C365" s="84"/>
      <c r="D365" s="84"/>
      <c r="E365" s="84"/>
      <c r="F365" s="85"/>
      <c r="G365" s="85"/>
      <c r="H365" s="85"/>
    </row>
    <row r="366" spans="1:8">
      <c r="A366" s="83"/>
      <c r="B366" s="84"/>
      <c r="C366" s="84"/>
      <c r="D366" s="84"/>
      <c r="E366" s="84"/>
      <c r="F366" s="85"/>
      <c r="G366" s="85"/>
      <c r="H366" s="85"/>
    </row>
    <row r="367" spans="1:8">
      <c r="A367" s="83"/>
      <c r="B367" s="84"/>
      <c r="C367" s="84"/>
      <c r="D367" s="84"/>
      <c r="E367" s="84"/>
      <c r="F367" s="85"/>
      <c r="G367" s="85"/>
      <c r="H367" s="85"/>
    </row>
    <row r="368" spans="1:8">
      <c r="A368" s="83"/>
      <c r="B368" s="84"/>
      <c r="C368" s="84"/>
      <c r="D368" s="84"/>
      <c r="E368" s="84"/>
      <c r="F368" s="85"/>
      <c r="G368" s="85"/>
      <c r="H368" s="85"/>
    </row>
    <row r="369" spans="1:8">
      <c r="A369" s="83"/>
      <c r="B369" s="84"/>
      <c r="C369" s="84"/>
      <c r="D369" s="84"/>
      <c r="E369" s="84"/>
      <c r="F369" s="85"/>
      <c r="G369" s="85"/>
      <c r="H369" s="85"/>
    </row>
    <row r="370" spans="1:8">
      <c r="A370" s="83"/>
      <c r="B370" s="84"/>
      <c r="C370" s="84"/>
      <c r="D370" s="84"/>
      <c r="E370" s="84"/>
      <c r="F370" s="85"/>
      <c r="G370" s="85"/>
      <c r="H370" s="85"/>
    </row>
    <row r="371" spans="1:8">
      <c r="A371" s="83"/>
      <c r="B371" s="84"/>
      <c r="C371" s="84"/>
      <c r="D371" s="84"/>
      <c r="E371" s="84"/>
      <c r="F371" s="85"/>
      <c r="G371" s="85"/>
      <c r="H371" s="85"/>
    </row>
    <row r="372" spans="1:8">
      <c r="A372" s="83"/>
      <c r="B372" s="84"/>
      <c r="C372" s="84"/>
      <c r="D372" s="84"/>
      <c r="E372" s="84"/>
      <c r="F372" s="85"/>
      <c r="G372" s="85"/>
      <c r="H372" s="85"/>
    </row>
    <row r="373" spans="1:8">
      <c r="A373" s="83"/>
      <c r="B373" s="84"/>
      <c r="C373" s="84"/>
      <c r="D373" s="84"/>
      <c r="E373" s="84"/>
      <c r="F373" s="85"/>
      <c r="G373" s="85"/>
      <c r="H373" s="85"/>
    </row>
    <row r="374" spans="1:8">
      <c r="A374" s="83"/>
      <c r="B374" s="84"/>
      <c r="C374" s="84"/>
      <c r="D374" s="84"/>
      <c r="E374" s="84"/>
      <c r="F374" s="85"/>
      <c r="G374" s="85"/>
      <c r="H374" s="85"/>
    </row>
    <row r="375" spans="1:8">
      <c r="A375" s="83"/>
      <c r="B375" s="84"/>
      <c r="C375" s="84"/>
      <c r="D375" s="84"/>
      <c r="E375" s="84"/>
      <c r="F375" s="85"/>
      <c r="G375" s="85"/>
      <c r="H375" s="85"/>
    </row>
    <row r="376" spans="1:8">
      <c r="A376" s="83"/>
      <c r="B376" s="84"/>
      <c r="C376" s="84"/>
      <c r="D376" s="84"/>
      <c r="E376" s="84"/>
      <c r="F376" s="85"/>
      <c r="G376" s="85"/>
      <c r="H376" s="85"/>
    </row>
    <row r="377" spans="1:8">
      <c r="A377" s="83"/>
      <c r="B377" s="84"/>
      <c r="C377" s="84"/>
      <c r="D377" s="84"/>
      <c r="E377" s="84"/>
      <c r="F377" s="85"/>
      <c r="G377" s="85"/>
      <c r="H377" s="85"/>
    </row>
    <row r="378" spans="1:8">
      <c r="A378" s="83"/>
      <c r="B378" s="84"/>
      <c r="C378" s="84"/>
      <c r="D378" s="84"/>
      <c r="E378" s="84"/>
      <c r="F378" s="85"/>
      <c r="G378" s="85"/>
      <c r="H378" s="85"/>
    </row>
    <row r="379" spans="1:8">
      <c r="A379" s="83"/>
      <c r="B379" s="84"/>
      <c r="C379" s="84"/>
      <c r="D379" s="84"/>
      <c r="E379" s="84"/>
      <c r="F379" s="85"/>
      <c r="G379" s="85"/>
      <c r="H379" s="85"/>
    </row>
    <row r="380" spans="1:8">
      <c r="A380" s="83"/>
      <c r="B380" s="84"/>
      <c r="C380" s="84"/>
      <c r="D380" s="84"/>
      <c r="E380" s="84"/>
      <c r="F380" s="85"/>
      <c r="G380" s="85"/>
      <c r="H380" s="85"/>
    </row>
    <row r="381" spans="1:8">
      <c r="A381" s="83"/>
      <c r="B381" s="84"/>
      <c r="C381" s="84"/>
      <c r="D381" s="84"/>
      <c r="E381" s="84"/>
      <c r="F381" s="85"/>
      <c r="G381" s="85"/>
      <c r="H381" s="85"/>
    </row>
    <row r="382" spans="1:8">
      <c r="A382" s="83"/>
      <c r="B382" s="84"/>
      <c r="C382" s="84"/>
      <c r="D382" s="84"/>
      <c r="E382" s="84"/>
      <c r="F382" s="85"/>
      <c r="G382" s="85"/>
      <c r="H382" s="85"/>
    </row>
    <row r="383" spans="1:8">
      <c r="A383" s="83"/>
      <c r="B383" s="84"/>
      <c r="C383" s="84"/>
      <c r="D383" s="84"/>
      <c r="E383" s="84"/>
      <c r="F383" s="85"/>
      <c r="G383" s="85"/>
      <c r="H383" s="85"/>
    </row>
    <row r="384" spans="1:8">
      <c r="A384" s="83"/>
      <c r="B384" s="84"/>
      <c r="C384" s="84"/>
      <c r="D384" s="84"/>
      <c r="E384" s="84"/>
      <c r="F384" s="85"/>
      <c r="G384" s="85"/>
      <c r="H384" s="85"/>
    </row>
    <row r="385" spans="1:8">
      <c r="A385" s="83"/>
      <c r="B385" s="84"/>
      <c r="C385" s="84"/>
      <c r="D385" s="84"/>
      <c r="E385" s="84"/>
      <c r="F385" s="85"/>
      <c r="G385" s="85"/>
      <c r="H385" s="85"/>
    </row>
    <row r="386" spans="1:8">
      <c r="A386" s="83"/>
      <c r="B386" s="84"/>
      <c r="C386" s="84"/>
      <c r="D386" s="84"/>
      <c r="E386" s="84"/>
      <c r="F386" s="85"/>
      <c r="G386" s="85"/>
      <c r="H386" s="85"/>
    </row>
    <row r="387" spans="1:8">
      <c r="A387" s="83"/>
      <c r="B387" s="84"/>
      <c r="C387" s="84"/>
      <c r="D387" s="84"/>
      <c r="E387" s="84"/>
      <c r="F387" s="85"/>
      <c r="G387" s="85"/>
      <c r="H387" s="85"/>
    </row>
    <row r="388" spans="1:8">
      <c r="A388" s="83"/>
      <c r="B388" s="84"/>
      <c r="C388" s="84"/>
      <c r="D388" s="84"/>
      <c r="E388" s="84"/>
      <c r="F388" s="85"/>
      <c r="G388" s="85"/>
      <c r="H388" s="85"/>
    </row>
    <row r="389" spans="1:8">
      <c r="A389" s="83"/>
      <c r="B389" s="84"/>
      <c r="C389" s="84"/>
      <c r="D389" s="84"/>
      <c r="E389" s="84"/>
      <c r="F389" s="85"/>
      <c r="G389" s="85"/>
      <c r="H389" s="85"/>
    </row>
    <row r="390" spans="1:8">
      <c r="A390" s="83"/>
      <c r="B390" s="84"/>
      <c r="C390" s="84"/>
      <c r="D390" s="84"/>
      <c r="E390" s="84"/>
      <c r="F390" s="85"/>
      <c r="G390" s="85"/>
      <c r="H390" s="85"/>
    </row>
    <row r="391" spans="1:8">
      <c r="A391" s="83"/>
      <c r="B391" s="84"/>
      <c r="C391" s="84"/>
      <c r="D391" s="84"/>
      <c r="E391" s="84"/>
      <c r="F391" s="85"/>
      <c r="G391" s="85"/>
      <c r="H391" s="85"/>
    </row>
    <row r="392" spans="1:8">
      <c r="A392" s="83"/>
      <c r="B392" s="84"/>
      <c r="C392" s="84"/>
      <c r="D392" s="84"/>
      <c r="E392" s="84"/>
      <c r="F392" s="85"/>
      <c r="G392" s="85"/>
      <c r="H392" s="85"/>
    </row>
    <row r="393" spans="1:8">
      <c r="A393" s="83"/>
      <c r="B393" s="84"/>
      <c r="C393" s="84"/>
      <c r="D393" s="84"/>
      <c r="E393" s="84"/>
      <c r="F393" s="85"/>
      <c r="G393" s="85"/>
      <c r="H393" s="85"/>
    </row>
    <row r="394" spans="1:8">
      <c r="A394" s="83"/>
      <c r="B394" s="84"/>
      <c r="C394" s="84"/>
      <c r="D394" s="84"/>
      <c r="E394" s="84"/>
      <c r="F394" s="85"/>
      <c r="G394" s="85"/>
      <c r="H394" s="85"/>
    </row>
    <row r="395" spans="1:8">
      <c r="A395" s="83"/>
      <c r="B395" s="84"/>
      <c r="C395" s="84"/>
      <c r="D395" s="84"/>
      <c r="E395" s="84"/>
      <c r="F395" s="85"/>
      <c r="G395" s="85"/>
      <c r="H395" s="85"/>
    </row>
    <row r="396" spans="1:8">
      <c r="A396" s="83"/>
      <c r="B396" s="84"/>
      <c r="C396" s="84"/>
      <c r="D396" s="84"/>
      <c r="E396" s="84"/>
      <c r="F396" s="85"/>
      <c r="G396" s="85"/>
      <c r="H396" s="85"/>
    </row>
    <row r="397" spans="1:8">
      <c r="A397" s="83"/>
      <c r="B397" s="84"/>
      <c r="C397" s="84"/>
      <c r="D397" s="84"/>
      <c r="E397" s="84"/>
      <c r="F397" s="85"/>
      <c r="G397" s="85"/>
      <c r="H397" s="85"/>
    </row>
    <row r="398" spans="1:8">
      <c r="A398" s="83"/>
      <c r="B398" s="84"/>
      <c r="C398" s="84"/>
      <c r="D398" s="84"/>
      <c r="E398" s="84"/>
      <c r="F398" s="85"/>
      <c r="G398" s="85"/>
      <c r="H398" s="85"/>
    </row>
    <row r="399" spans="1:8">
      <c r="A399" s="83"/>
      <c r="B399" s="84"/>
      <c r="C399" s="84"/>
      <c r="D399" s="84"/>
      <c r="E399" s="84"/>
      <c r="F399" s="85"/>
      <c r="G399" s="85"/>
      <c r="H399" s="85"/>
    </row>
    <row r="400" spans="1:8">
      <c r="A400" s="83"/>
      <c r="B400" s="84"/>
      <c r="C400" s="84"/>
      <c r="D400" s="84"/>
      <c r="E400" s="84"/>
      <c r="F400" s="85"/>
      <c r="G400" s="85"/>
      <c r="H400" s="85"/>
    </row>
    <row r="401" spans="1:8">
      <c r="A401" s="83"/>
      <c r="B401" s="84"/>
      <c r="C401" s="84"/>
      <c r="D401" s="84"/>
      <c r="E401" s="84"/>
      <c r="F401" s="85"/>
      <c r="G401" s="85"/>
      <c r="H401" s="85"/>
    </row>
    <row r="402" spans="1:8">
      <c r="A402" s="83"/>
      <c r="B402" s="84"/>
      <c r="C402" s="84"/>
      <c r="D402" s="84"/>
      <c r="E402" s="84"/>
      <c r="F402" s="85"/>
      <c r="G402" s="85"/>
      <c r="H402" s="85"/>
    </row>
    <row r="403" spans="1:8">
      <c r="A403" s="83"/>
      <c r="B403" s="84"/>
      <c r="C403" s="84"/>
      <c r="D403" s="84"/>
      <c r="E403" s="84"/>
      <c r="F403" s="85"/>
      <c r="G403" s="85"/>
      <c r="H403" s="85"/>
    </row>
    <row r="404" spans="1:8">
      <c r="A404" s="83"/>
      <c r="B404" s="84"/>
      <c r="C404" s="84"/>
      <c r="D404" s="84"/>
      <c r="E404" s="84"/>
      <c r="F404" s="85"/>
      <c r="G404" s="85"/>
      <c r="H404" s="85"/>
    </row>
    <row r="405" spans="1:8">
      <c r="A405" s="83"/>
      <c r="B405" s="84"/>
      <c r="C405" s="84"/>
      <c r="D405" s="84"/>
      <c r="E405" s="84"/>
      <c r="F405" s="85"/>
      <c r="G405" s="85"/>
      <c r="H405" s="85"/>
    </row>
    <row r="406" spans="1:8">
      <c r="A406" s="83"/>
      <c r="B406" s="84"/>
      <c r="C406" s="84"/>
      <c r="D406" s="84"/>
      <c r="E406" s="84"/>
      <c r="F406" s="85"/>
      <c r="G406" s="85"/>
      <c r="H406" s="85"/>
    </row>
    <row r="407" spans="1:8">
      <c r="A407" s="83"/>
      <c r="B407" s="84"/>
      <c r="C407" s="84"/>
      <c r="D407" s="84"/>
      <c r="E407" s="84"/>
      <c r="F407" s="85"/>
      <c r="G407" s="85"/>
      <c r="H407" s="85"/>
    </row>
    <row r="408" spans="1:8">
      <c r="A408" s="83"/>
      <c r="B408" s="84"/>
      <c r="C408" s="84"/>
      <c r="D408" s="84"/>
      <c r="E408" s="84"/>
      <c r="F408" s="85"/>
      <c r="G408" s="85"/>
      <c r="H408" s="85"/>
    </row>
    <row r="409" spans="1:8">
      <c r="A409" s="83"/>
      <c r="B409" s="84"/>
      <c r="C409" s="84"/>
      <c r="D409" s="84"/>
      <c r="E409" s="84"/>
      <c r="F409" s="85"/>
      <c r="G409" s="85"/>
      <c r="H409" s="85"/>
    </row>
    <row r="410" spans="1:8">
      <c r="A410" s="83"/>
      <c r="B410" s="84"/>
      <c r="C410" s="84"/>
      <c r="D410" s="84"/>
      <c r="E410" s="84"/>
      <c r="F410" s="85"/>
      <c r="G410" s="85"/>
      <c r="H410" s="85"/>
    </row>
    <row r="411" spans="1:8">
      <c r="A411" s="83"/>
      <c r="B411" s="84"/>
      <c r="C411" s="84"/>
      <c r="D411" s="84"/>
      <c r="E411" s="84"/>
      <c r="F411" s="85"/>
      <c r="G411" s="85"/>
      <c r="H411" s="85"/>
    </row>
    <row r="412" spans="1:8">
      <c r="A412" s="83"/>
      <c r="B412" s="84"/>
      <c r="C412" s="84"/>
      <c r="D412" s="84"/>
      <c r="E412" s="84"/>
      <c r="F412" s="85"/>
      <c r="G412" s="85"/>
      <c r="H412" s="85"/>
    </row>
    <row r="413" spans="1:8">
      <c r="A413" s="83"/>
      <c r="B413" s="84"/>
      <c r="C413" s="84"/>
      <c r="D413" s="84"/>
      <c r="E413" s="84"/>
      <c r="F413" s="85"/>
      <c r="G413" s="85"/>
      <c r="H413" s="85"/>
    </row>
    <row r="414" spans="1:8">
      <c r="A414" s="83"/>
      <c r="B414" s="84"/>
      <c r="C414" s="84"/>
      <c r="D414" s="84"/>
      <c r="E414" s="84"/>
      <c r="F414" s="85"/>
      <c r="G414" s="85"/>
      <c r="H414" s="85"/>
    </row>
    <row r="415" spans="1:8">
      <c r="A415" s="83"/>
      <c r="B415" s="84"/>
      <c r="C415" s="84"/>
      <c r="D415" s="84"/>
      <c r="E415" s="84"/>
      <c r="F415" s="85"/>
      <c r="G415" s="85"/>
      <c r="H415" s="85"/>
    </row>
    <row r="416" spans="1:8">
      <c r="A416" s="83"/>
      <c r="B416" s="84"/>
      <c r="C416" s="84"/>
      <c r="D416" s="84"/>
      <c r="E416" s="84"/>
      <c r="F416" s="85"/>
      <c r="G416" s="85"/>
      <c r="H416" s="85"/>
    </row>
    <row r="417" spans="1:8">
      <c r="A417" s="83"/>
      <c r="B417" s="84"/>
      <c r="C417" s="84"/>
      <c r="D417" s="84"/>
      <c r="E417" s="84"/>
      <c r="F417" s="85"/>
      <c r="G417" s="85"/>
      <c r="H417" s="85"/>
    </row>
    <row r="418" spans="1:8">
      <c r="A418" s="83"/>
      <c r="B418" s="84"/>
      <c r="C418" s="84"/>
      <c r="D418" s="84"/>
      <c r="E418" s="84"/>
      <c r="F418" s="85"/>
      <c r="G418" s="85"/>
      <c r="H418" s="85"/>
    </row>
    <row r="419" spans="1:8">
      <c r="A419" s="83"/>
      <c r="B419" s="84"/>
      <c r="C419" s="84"/>
      <c r="D419" s="84"/>
      <c r="E419" s="84"/>
      <c r="F419" s="85"/>
      <c r="G419" s="85"/>
      <c r="H419" s="85"/>
    </row>
    <row r="420" spans="1:8">
      <c r="A420" s="83"/>
      <c r="B420" s="84"/>
      <c r="C420" s="84"/>
      <c r="D420" s="84"/>
      <c r="E420" s="84"/>
      <c r="F420" s="85"/>
      <c r="G420" s="85"/>
      <c r="H420" s="85"/>
    </row>
    <row r="421" spans="1:8">
      <c r="A421" s="83"/>
      <c r="B421" s="84"/>
      <c r="C421" s="84"/>
      <c r="D421" s="84"/>
      <c r="E421" s="84"/>
      <c r="F421" s="85"/>
      <c r="G421" s="85"/>
      <c r="H421" s="85"/>
    </row>
    <row r="422" spans="1:8">
      <c r="A422" s="83"/>
      <c r="B422" s="84"/>
      <c r="C422" s="84"/>
      <c r="D422" s="84"/>
      <c r="E422" s="84"/>
      <c r="F422" s="85"/>
      <c r="G422" s="85"/>
      <c r="H422" s="85"/>
    </row>
    <row r="423" spans="1:8">
      <c r="A423" s="83"/>
      <c r="B423" s="84"/>
      <c r="C423" s="84"/>
      <c r="D423" s="84"/>
      <c r="E423" s="84"/>
      <c r="F423" s="85"/>
      <c r="G423" s="85"/>
      <c r="H423" s="85"/>
    </row>
    <row r="424" spans="1:8">
      <c r="A424" s="83"/>
      <c r="B424" s="84"/>
      <c r="C424" s="84"/>
      <c r="D424" s="84"/>
      <c r="E424" s="84"/>
      <c r="F424" s="85"/>
      <c r="G424" s="85"/>
      <c r="H424" s="85"/>
    </row>
    <row r="425" spans="1:8">
      <c r="A425" s="83"/>
      <c r="B425" s="84"/>
      <c r="C425" s="84"/>
      <c r="D425" s="84"/>
      <c r="E425" s="84"/>
      <c r="F425" s="85"/>
      <c r="G425" s="85"/>
      <c r="H425" s="85"/>
    </row>
    <row r="426" spans="1:8">
      <c r="A426" s="83"/>
      <c r="B426" s="84"/>
      <c r="C426" s="84"/>
      <c r="D426" s="84"/>
      <c r="E426" s="84"/>
      <c r="F426" s="85"/>
      <c r="G426" s="85"/>
      <c r="H426" s="85"/>
    </row>
    <row r="427" spans="1:8">
      <c r="A427" s="83"/>
      <c r="B427" s="84"/>
      <c r="C427" s="84"/>
      <c r="D427" s="84"/>
      <c r="E427" s="84"/>
      <c r="F427" s="85"/>
      <c r="G427" s="85"/>
      <c r="H427" s="85"/>
    </row>
    <row r="428" spans="1:8">
      <c r="A428" s="83"/>
      <c r="B428" s="84"/>
      <c r="C428" s="84"/>
      <c r="D428" s="84"/>
      <c r="E428" s="84"/>
      <c r="F428" s="85"/>
      <c r="G428" s="85"/>
      <c r="H428" s="85"/>
    </row>
    <row r="429" spans="1:8">
      <c r="A429" s="83"/>
      <c r="B429" s="84"/>
      <c r="C429" s="84"/>
      <c r="D429" s="84"/>
      <c r="E429" s="84"/>
      <c r="F429" s="85"/>
      <c r="G429" s="85"/>
      <c r="H429" s="85"/>
    </row>
    <row r="430" spans="1:8">
      <c r="A430" s="83"/>
      <c r="B430" s="84"/>
      <c r="C430" s="84"/>
      <c r="D430" s="84"/>
      <c r="E430" s="84"/>
      <c r="F430" s="85"/>
      <c r="G430" s="85"/>
      <c r="H430" s="85"/>
    </row>
    <row r="431" spans="1:8">
      <c r="A431" s="83"/>
      <c r="B431" s="84"/>
      <c r="C431" s="84"/>
      <c r="D431" s="84"/>
      <c r="E431" s="84"/>
      <c r="F431" s="85"/>
      <c r="G431" s="85"/>
      <c r="H431" s="85"/>
    </row>
    <row r="432" spans="1:8">
      <c r="A432" s="83"/>
      <c r="B432" s="84"/>
      <c r="C432" s="84"/>
      <c r="D432" s="84"/>
      <c r="E432" s="84"/>
      <c r="F432" s="85"/>
      <c r="G432" s="85"/>
      <c r="H432" s="85"/>
    </row>
    <row r="433" spans="1:8">
      <c r="A433" s="83"/>
      <c r="B433" s="84"/>
      <c r="C433" s="84"/>
      <c r="D433" s="84"/>
      <c r="E433" s="84"/>
      <c r="F433" s="85"/>
      <c r="G433" s="85"/>
      <c r="H433" s="85"/>
    </row>
    <row r="434" spans="1:8">
      <c r="A434" s="83"/>
      <c r="B434" s="84"/>
      <c r="C434" s="84"/>
      <c r="D434" s="84"/>
      <c r="E434" s="84"/>
      <c r="F434" s="85"/>
      <c r="G434" s="85"/>
      <c r="H434" s="85"/>
    </row>
    <row r="435" spans="1:8">
      <c r="A435" s="83"/>
      <c r="B435" s="84"/>
      <c r="C435" s="84"/>
      <c r="D435" s="84"/>
      <c r="E435" s="84"/>
      <c r="F435" s="85"/>
      <c r="G435" s="85"/>
      <c r="H435" s="85"/>
    </row>
    <row r="436" spans="1:8">
      <c r="A436" s="83"/>
      <c r="B436" s="84"/>
      <c r="C436" s="84"/>
      <c r="D436" s="84"/>
      <c r="E436" s="84"/>
      <c r="F436" s="85"/>
      <c r="G436" s="85"/>
      <c r="H436" s="85"/>
    </row>
    <row r="437" spans="1:8">
      <c r="A437" s="83"/>
      <c r="B437" s="84"/>
      <c r="C437" s="84"/>
      <c r="D437" s="84"/>
      <c r="E437" s="84"/>
      <c r="F437" s="85"/>
      <c r="G437" s="85"/>
      <c r="H437" s="85"/>
    </row>
    <row r="438" spans="1:8">
      <c r="A438" s="83"/>
      <c r="B438" s="84"/>
      <c r="C438" s="84"/>
      <c r="D438" s="84"/>
      <c r="E438" s="84"/>
      <c r="F438" s="85"/>
      <c r="G438" s="85"/>
      <c r="H438" s="85"/>
    </row>
    <row r="439" spans="1:8">
      <c r="A439" s="83"/>
      <c r="B439" s="84"/>
      <c r="C439" s="84"/>
      <c r="D439" s="84"/>
      <c r="E439" s="84"/>
      <c r="F439" s="85"/>
      <c r="G439" s="85"/>
      <c r="H439" s="85"/>
    </row>
    <row r="440" spans="1:8">
      <c r="A440" s="83"/>
      <c r="B440" s="84"/>
      <c r="C440" s="84"/>
      <c r="D440" s="84"/>
      <c r="E440" s="84"/>
      <c r="F440" s="85"/>
      <c r="G440" s="85"/>
      <c r="H440" s="85"/>
    </row>
    <row r="441" spans="1:8">
      <c r="A441" s="83"/>
      <c r="B441" s="84"/>
      <c r="C441" s="84"/>
      <c r="D441" s="84"/>
      <c r="E441" s="84"/>
      <c r="F441" s="85"/>
      <c r="G441" s="85"/>
      <c r="H441" s="85"/>
    </row>
    <row r="442" spans="1:8">
      <c r="A442" s="83"/>
      <c r="B442" s="84"/>
      <c r="C442" s="84"/>
      <c r="D442" s="84"/>
      <c r="E442" s="84"/>
      <c r="F442" s="85"/>
      <c r="G442" s="85"/>
      <c r="H442" s="85"/>
    </row>
    <row r="443" spans="1:8">
      <c r="A443" s="83"/>
      <c r="B443" s="84"/>
      <c r="C443" s="84"/>
      <c r="D443" s="84"/>
      <c r="E443" s="84"/>
      <c r="F443" s="85"/>
      <c r="G443" s="85"/>
      <c r="H443" s="85"/>
    </row>
    <row r="444" spans="1:8">
      <c r="A444" s="83"/>
      <c r="B444" s="84"/>
      <c r="C444" s="84"/>
      <c r="D444" s="84"/>
      <c r="E444" s="84"/>
      <c r="F444" s="85"/>
      <c r="G444" s="85"/>
      <c r="H444" s="85"/>
    </row>
    <row r="445" spans="1:8">
      <c r="A445" s="83"/>
      <c r="B445" s="84"/>
      <c r="C445" s="84"/>
      <c r="D445" s="84"/>
      <c r="E445" s="84"/>
      <c r="F445" s="85"/>
      <c r="G445" s="85"/>
      <c r="H445" s="85"/>
    </row>
    <row r="446" spans="1:8">
      <c r="A446" s="83"/>
      <c r="B446" s="84"/>
      <c r="C446" s="84"/>
      <c r="D446" s="84"/>
      <c r="E446" s="84"/>
      <c r="F446" s="85"/>
      <c r="G446" s="85"/>
      <c r="H446" s="85"/>
    </row>
    <row r="447" spans="1:8">
      <c r="A447" s="83"/>
      <c r="B447" s="84"/>
      <c r="C447" s="84"/>
      <c r="D447" s="84"/>
      <c r="E447" s="84"/>
      <c r="F447" s="85"/>
      <c r="G447" s="85"/>
      <c r="H447" s="85"/>
    </row>
    <row r="448" spans="1:8">
      <c r="A448" s="83"/>
      <c r="B448" s="84"/>
      <c r="C448" s="84"/>
      <c r="D448" s="84"/>
      <c r="E448" s="84"/>
      <c r="F448" s="85"/>
      <c r="G448" s="85"/>
      <c r="H448" s="85"/>
    </row>
    <row r="449" spans="1:8">
      <c r="A449" s="83"/>
      <c r="B449" s="84"/>
      <c r="C449" s="84"/>
      <c r="D449" s="84"/>
      <c r="E449" s="84"/>
      <c r="F449" s="85"/>
      <c r="G449" s="85"/>
      <c r="H449" s="85"/>
    </row>
    <row r="450" spans="1:8">
      <c r="A450" s="83"/>
      <c r="B450" s="84"/>
      <c r="C450" s="84"/>
      <c r="D450" s="84"/>
      <c r="E450" s="84"/>
      <c r="F450" s="85"/>
      <c r="G450" s="85"/>
      <c r="H450" s="85"/>
    </row>
    <row r="451" spans="1:8">
      <c r="A451" s="83"/>
      <c r="B451" s="84"/>
      <c r="C451" s="84"/>
      <c r="D451" s="84"/>
      <c r="E451" s="84"/>
      <c r="F451" s="85"/>
      <c r="G451" s="85"/>
      <c r="H451" s="85"/>
    </row>
    <row r="452" spans="1:8">
      <c r="A452" s="83"/>
      <c r="B452" s="84"/>
      <c r="C452" s="84"/>
      <c r="D452" s="84"/>
      <c r="E452" s="84"/>
      <c r="F452" s="85"/>
      <c r="G452" s="85"/>
      <c r="H452" s="85"/>
    </row>
    <row r="453" spans="1:8">
      <c r="A453" s="83"/>
      <c r="B453" s="84"/>
      <c r="C453" s="84"/>
      <c r="D453" s="84"/>
      <c r="E453" s="84"/>
      <c r="F453" s="85"/>
      <c r="G453" s="85"/>
      <c r="H453" s="85"/>
    </row>
    <row r="454" spans="1:8">
      <c r="A454" s="83"/>
      <c r="B454" s="84"/>
      <c r="C454" s="84"/>
      <c r="D454" s="84"/>
      <c r="E454" s="84"/>
      <c r="F454" s="85"/>
      <c r="G454" s="85"/>
      <c r="H454" s="85"/>
    </row>
    <row r="455" spans="1:8">
      <c r="A455" s="83"/>
      <c r="B455" s="84"/>
      <c r="C455" s="84"/>
      <c r="D455" s="84"/>
      <c r="E455" s="84"/>
      <c r="F455" s="85"/>
      <c r="G455" s="85"/>
      <c r="H455" s="85"/>
    </row>
    <row r="456" spans="1:8">
      <c r="A456" s="83"/>
      <c r="B456" s="84"/>
      <c r="C456" s="84"/>
      <c r="D456" s="84"/>
      <c r="E456" s="84"/>
      <c r="F456" s="85"/>
      <c r="G456" s="85"/>
      <c r="H456" s="85"/>
    </row>
    <row r="457" spans="1:8">
      <c r="A457" s="83"/>
      <c r="B457" s="84"/>
      <c r="C457" s="84"/>
      <c r="D457" s="84"/>
      <c r="E457" s="84"/>
      <c r="F457" s="85"/>
      <c r="G457" s="85"/>
      <c r="H457" s="85"/>
    </row>
    <row r="458" spans="1:8">
      <c r="A458" s="83"/>
      <c r="B458" s="84"/>
      <c r="C458" s="84"/>
      <c r="D458" s="84"/>
      <c r="E458" s="84"/>
      <c r="F458" s="85"/>
      <c r="G458" s="85"/>
      <c r="H458" s="85"/>
    </row>
    <row r="459" spans="1:8">
      <c r="A459" s="83"/>
      <c r="B459" s="84"/>
      <c r="C459" s="84"/>
      <c r="D459" s="84"/>
      <c r="E459" s="84"/>
      <c r="F459" s="85"/>
      <c r="G459" s="85"/>
      <c r="H459" s="85"/>
    </row>
    <row r="460" spans="1:8">
      <c r="A460" s="83"/>
      <c r="B460" s="84"/>
      <c r="C460" s="84"/>
      <c r="D460" s="84"/>
      <c r="E460" s="84"/>
      <c r="F460" s="85"/>
      <c r="G460" s="85"/>
      <c r="H460" s="85"/>
    </row>
    <row r="461" spans="1:8">
      <c r="A461" s="83"/>
      <c r="B461" s="84"/>
      <c r="C461" s="84"/>
      <c r="D461" s="84"/>
      <c r="E461" s="84"/>
      <c r="F461" s="85"/>
      <c r="G461" s="85"/>
      <c r="H461" s="85"/>
    </row>
    <row r="462" spans="1:8">
      <c r="A462" s="83"/>
      <c r="B462" s="84"/>
      <c r="C462" s="84"/>
      <c r="D462" s="84"/>
      <c r="E462" s="84"/>
      <c r="F462" s="85"/>
      <c r="G462" s="85"/>
      <c r="H462" s="85"/>
    </row>
    <row r="463" spans="1:8">
      <c r="A463" s="83"/>
      <c r="B463" s="84"/>
      <c r="C463" s="84"/>
      <c r="D463" s="84"/>
      <c r="E463" s="84"/>
      <c r="F463" s="85"/>
      <c r="G463" s="85"/>
      <c r="H463" s="85"/>
    </row>
    <row r="464" spans="1:8">
      <c r="A464" s="83"/>
      <c r="B464" s="84"/>
      <c r="C464" s="84"/>
      <c r="D464" s="84"/>
      <c r="E464" s="84"/>
      <c r="F464" s="85"/>
      <c r="G464" s="85"/>
      <c r="H464" s="85"/>
    </row>
    <row r="465" spans="1:8">
      <c r="A465" s="83"/>
      <c r="B465" s="84"/>
      <c r="C465" s="84"/>
      <c r="D465" s="84"/>
      <c r="E465" s="84"/>
      <c r="F465" s="85"/>
      <c r="G465" s="85"/>
      <c r="H465" s="85"/>
    </row>
    <row r="466" spans="1:8">
      <c r="A466" s="83"/>
      <c r="B466" s="84"/>
      <c r="C466" s="84"/>
      <c r="D466" s="84"/>
      <c r="E466" s="84"/>
      <c r="F466" s="85"/>
      <c r="G466" s="85"/>
      <c r="H466" s="85"/>
    </row>
    <row r="467" spans="1:8">
      <c r="A467" s="83"/>
      <c r="B467" s="84"/>
      <c r="C467" s="84"/>
      <c r="D467" s="84"/>
      <c r="E467" s="84"/>
      <c r="F467" s="85"/>
      <c r="G467" s="85"/>
      <c r="H467" s="85"/>
    </row>
    <row r="468" spans="1:8">
      <c r="A468" s="83"/>
      <c r="B468" s="84"/>
      <c r="C468" s="84"/>
      <c r="D468" s="84"/>
      <c r="E468" s="84"/>
      <c r="F468" s="85"/>
      <c r="G468" s="85"/>
      <c r="H468" s="85"/>
    </row>
    <row r="469" spans="1:8">
      <c r="A469" s="83"/>
      <c r="B469" s="84"/>
      <c r="C469" s="84"/>
      <c r="D469" s="84"/>
      <c r="E469" s="84"/>
      <c r="F469" s="85"/>
      <c r="G469" s="85"/>
      <c r="H469" s="85"/>
    </row>
    <row r="470" spans="1:8">
      <c r="A470" s="83"/>
      <c r="B470" s="84"/>
      <c r="C470" s="84"/>
      <c r="D470" s="84"/>
      <c r="E470" s="84"/>
      <c r="F470" s="85"/>
      <c r="G470" s="85"/>
      <c r="H470" s="85"/>
    </row>
    <row r="471" spans="1:8">
      <c r="A471" s="83"/>
      <c r="B471" s="84"/>
      <c r="C471" s="84"/>
      <c r="D471" s="84"/>
      <c r="E471" s="84"/>
      <c r="F471" s="85"/>
      <c r="G471" s="85"/>
      <c r="H471" s="85"/>
    </row>
    <row r="472" spans="1:8">
      <c r="A472" s="83"/>
      <c r="B472" s="84"/>
      <c r="C472" s="84"/>
      <c r="D472" s="84"/>
      <c r="E472" s="84"/>
      <c r="F472" s="85"/>
      <c r="G472" s="85"/>
      <c r="H472" s="85"/>
    </row>
    <row r="473" spans="1:8">
      <c r="A473" s="83"/>
      <c r="B473" s="84"/>
      <c r="C473" s="84"/>
      <c r="D473" s="84"/>
      <c r="E473" s="84"/>
      <c r="F473" s="85"/>
      <c r="G473" s="85"/>
      <c r="H473" s="85"/>
    </row>
    <row r="474" spans="1:8">
      <c r="A474" s="83"/>
      <c r="B474" s="84"/>
      <c r="C474" s="84"/>
      <c r="D474" s="84"/>
      <c r="E474" s="84"/>
      <c r="F474" s="85"/>
      <c r="G474" s="85"/>
      <c r="H474" s="85"/>
    </row>
    <row r="475" spans="1:8">
      <c r="A475" s="83"/>
      <c r="B475" s="84"/>
      <c r="C475" s="84"/>
      <c r="D475" s="84"/>
      <c r="E475" s="84"/>
      <c r="F475" s="85"/>
      <c r="G475" s="85"/>
      <c r="H475" s="85"/>
    </row>
    <row r="476" spans="1:8">
      <c r="A476" s="83"/>
      <c r="B476" s="84"/>
      <c r="C476" s="84"/>
      <c r="D476" s="84"/>
      <c r="E476" s="84"/>
      <c r="F476" s="85"/>
      <c r="G476" s="85"/>
      <c r="H476" s="85"/>
    </row>
    <row r="477" spans="1:8">
      <c r="A477" s="83"/>
      <c r="B477" s="84"/>
      <c r="C477" s="84"/>
      <c r="D477" s="84"/>
      <c r="E477" s="84"/>
      <c r="F477" s="85"/>
      <c r="G477" s="85"/>
      <c r="H477" s="85"/>
    </row>
    <row r="478" spans="1:8">
      <c r="A478" s="83"/>
      <c r="B478" s="84"/>
      <c r="C478" s="84"/>
      <c r="D478" s="84"/>
      <c r="E478" s="84"/>
      <c r="F478" s="85"/>
      <c r="G478" s="85"/>
      <c r="H478" s="85"/>
    </row>
    <row r="479" spans="1:8">
      <c r="A479" s="83"/>
      <c r="B479" s="84"/>
      <c r="C479" s="84"/>
      <c r="D479" s="84"/>
      <c r="E479" s="84"/>
      <c r="F479" s="85"/>
      <c r="G479" s="85"/>
      <c r="H479" s="85"/>
    </row>
    <row r="480" spans="1:8">
      <c r="A480" s="83"/>
      <c r="B480" s="84"/>
      <c r="C480" s="84"/>
      <c r="D480" s="84"/>
      <c r="E480" s="84"/>
      <c r="F480" s="85"/>
      <c r="G480" s="85"/>
      <c r="H480" s="85"/>
    </row>
    <row r="481" spans="1:8">
      <c r="A481" s="83"/>
      <c r="B481" s="84"/>
      <c r="C481" s="84"/>
      <c r="D481" s="84"/>
      <c r="E481" s="84"/>
      <c r="F481" s="85"/>
      <c r="G481" s="85"/>
      <c r="H481" s="85"/>
    </row>
    <row r="482" spans="1:8">
      <c r="A482" s="83"/>
      <c r="B482" s="84"/>
      <c r="C482" s="84"/>
      <c r="D482" s="84"/>
      <c r="E482" s="84"/>
      <c r="F482" s="85"/>
      <c r="G482" s="85"/>
      <c r="H482" s="85"/>
    </row>
    <row r="483" spans="1:8">
      <c r="A483" s="83"/>
      <c r="B483" s="84"/>
      <c r="C483" s="84"/>
      <c r="D483" s="84"/>
      <c r="E483" s="84"/>
      <c r="F483" s="85"/>
      <c r="G483" s="85"/>
      <c r="H483" s="85"/>
    </row>
    <row r="484" spans="1:8">
      <c r="A484" s="83"/>
      <c r="B484" s="84"/>
      <c r="C484" s="84"/>
      <c r="D484" s="84"/>
      <c r="E484" s="84"/>
      <c r="F484" s="85"/>
      <c r="G484" s="85"/>
      <c r="H484" s="85"/>
    </row>
    <row r="485" spans="1:8">
      <c r="A485" s="83"/>
      <c r="B485" s="84"/>
      <c r="C485" s="84"/>
      <c r="D485" s="84"/>
      <c r="E485" s="84"/>
      <c r="F485" s="85"/>
      <c r="G485" s="85"/>
      <c r="H485" s="85"/>
    </row>
    <row r="486" spans="1:8">
      <c r="A486" s="83"/>
      <c r="B486" s="84"/>
      <c r="C486" s="84"/>
      <c r="D486" s="84"/>
      <c r="E486" s="84"/>
      <c r="F486" s="85"/>
      <c r="G486" s="85"/>
      <c r="H486" s="85"/>
    </row>
    <row r="487" spans="1:8">
      <c r="A487" s="83"/>
      <c r="B487" s="84"/>
      <c r="C487" s="84"/>
      <c r="D487" s="84"/>
      <c r="E487" s="84"/>
      <c r="F487" s="85"/>
      <c r="G487" s="85"/>
      <c r="H487" s="85"/>
    </row>
    <row r="488" spans="1:8">
      <c r="A488" s="83"/>
      <c r="B488" s="84"/>
      <c r="C488" s="84"/>
      <c r="D488" s="84"/>
      <c r="E488" s="84"/>
      <c r="F488" s="85"/>
      <c r="G488" s="85"/>
      <c r="H488" s="85"/>
    </row>
    <row r="489" spans="1:8">
      <c r="A489" s="83"/>
      <c r="B489" s="84"/>
      <c r="C489" s="84"/>
      <c r="D489" s="84"/>
      <c r="E489" s="84"/>
      <c r="F489" s="85"/>
      <c r="G489" s="85"/>
      <c r="H489" s="85"/>
    </row>
    <row r="490" spans="1:8">
      <c r="A490" s="83"/>
      <c r="B490" s="84"/>
      <c r="C490" s="84"/>
      <c r="D490" s="84"/>
      <c r="E490" s="84"/>
      <c r="F490" s="85"/>
      <c r="G490" s="85"/>
      <c r="H490" s="85"/>
    </row>
    <row r="491" spans="1:8">
      <c r="A491" s="83"/>
      <c r="B491" s="84"/>
      <c r="C491" s="84"/>
      <c r="D491" s="84"/>
      <c r="E491" s="84"/>
      <c r="F491" s="85"/>
      <c r="G491" s="85"/>
      <c r="H491" s="85"/>
    </row>
    <row r="492" spans="1:8">
      <c r="A492" s="83"/>
      <c r="B492" s="84"/>
      <c r="C492" s="84"/>
      <c r="D492" s="84"/>
      <c r="E492" s="84"/>
      <c r="F492" s="85"/>
      <c r="G492" s="85"/>
      <c r="H492" s="85"/>
    </row>
    <row r="493" spans="1:8">
      <c r="A493" s="83"/>
      <c r="B493" s="84"/>
      <c r="C493" s="84"/>
      <c r="D493" s="84"/>
      <c r="E493" s="84"/>
      <c r="F493" s="85"/>
      <c r="G493" s="85"/>
      <c r="H493" s="85"/>
    </row>
    <row r="494" spans="1:8">
      <c r="A494" s="83"/>
      <c r="B494" s="84"/>
      <c r="C494" s="84"/>
      <c r="D494" s="84"/>
      <c r="E494" s="84"/>
      <c r="F494" s="85"/>
      <c r="G494" s="85"/>
      <c r="H494" s="85"/>
    </row>
    <row r="495" spans="1:8">
      <c r="A495" s="83"/>
      <c r="B495" s="84"/>
      <c r="C495" s="84"/>
      <c r="D495" s="84"/>
      <c r="E495" s="84"/>
      <c r="F495" s="85"/>
      <c r="G495" s="85"/>
      <c r="H495" s="85"/>
    </row>
    <row r="496" spans="1:8">
      <c r="A496" s="83"/>
      <c r="B496" s="84"/>
      <c r="C496" s="84"/>
      <c r="D496" s="84"/>
      <c r="E496" s="84"/>
      <c r="F496" s="85"/>
      <c r="G496" s="85"/>
      <c r="H496" s="85"/>
    </row>
    <row r="497" spans="1:8">
      <c r="A497" s="83"/>
      <c r="B497" s="84"/>
      <c r="C497" s="84"/>
      <c r="D497" s="84"/>
      <c r="E497" s="84"/>
      <c r="F497" s="85"/>
      <c r="G497" s="85"/>
      <c r="H497" s="85"/>
    </row>
    <row r="498" spans="1:8">
      <c r="A498" s="83"/>
      <c r="B498" s="84"/>
      <c r="C498" s="84"/>
      <c r="D498" s="84"/>
      <c r="E498" s="84"/>
      <c r="F498" s="85"/>
      <c r="G498" s="85"/>
      <c r="H498" s="85"/>
    </row>
    <row r="499" spans="1:8">
      <c r="A499" s="83"/>
      <c r="B499" s="84"/>
      <c r="C499" s="84"/>
      <c r="D499" s="84"/>
      <c r="E499" s="84"/>
      <c r="F499" s="85"/>
      <c r="G499" s="85"/>
      <c r="H499" s="85"/>
    </row>
    <row r="500" spans="1:8">
      <c r="A500" s="83"/>
      <c r="B500" s="84"/>
      <c r="C500" s="84"/>
      <c r="D500" s="84"/>
      <c r="E500" s="84"/>
      <c r="F500" s="85"/>
      <c r="G500" s="85"/>
      <c r="H500" s="85"/>
    </row>
    <row r="501" spans="1:8">
      <c r="A501" s="83"/>
      <c r="B501" s="84"/>
      <c r="C501" s="84"/>
      <c r="D501" s="84"/>
      <c r="E501" s="84"/>
      <c r="F501" s="85"/>
      <c r="G501" s="85"/>
      <c r="H501" s="85"/>
    </row>
    <row r="502" spans="1:8">
      <c r="A502" s="83"/>
      <c r="B502" s="84"/>
      <c r="C502" s="84"/>
      <c r="D502" s="84"/>
      <c r="E502" s="84"/>
      <c r="F502" s="85"/>
      <c r="G502" s="85"/>
      <c r="H502" s="85"/>
    </row>
    <row r="503" spans="1:8">
      <c r="A503" s="83"/>
      <c r="B503" s="84"/>
      <c r="C503" s="84"/>
      <c r="D503" s="84"/>
      <c r="E503" s="84"/>
      <c r="F503" s="85"/>
      <c r="G503" s="85"/>
      <c r="H503" s="85"/>
    </row>
    <row r="504" spans="1:8">
      <c r="A504" s="83"/>
      <c r="B504" s="84"/>
      <c r="C504" s="84"/>
      <c r="D504" s="84"/>
      <c r="E504" s="84"/>
      <c r="F504" s="85"/>
      <c r="G504" s="85"/>
      <c r="H504" s="85"/>
    </row>
    <row r="505" spans="1:8">
      <c r="A505" s="83"/>
      <c r="B505" s="84"/>
      <c r="C505" s="84"/>
      <c r="D505" s="84"/>
      <c r="E505" s="84"/>
      <c r="F505" s="85"/>
      <c r="G505" s="85"/>
      <c r="H505" s="85"/>
    </row>
    <row r="506" spans="1:8">
      <c r="A506" s="83"/>
      <c r="B506" s="84"/>
      <c r="C506" s="84"/>
      <c r="D506" s="84"/>
      <c r="E506" s="84"/>
      <c r="F506" s="85"/>
      <c r="G506" s="85"/>
      <c r="H506" s="85"/>
    </row>
    <row r="507" spans="1:8">
      <c r="A507" s="83"/>
      <c r="B507" s="84"/>
      <c r="C507" s="84"/>
      <c r="D507" s="84"/>
      <c r="E507" s="84"/>
      <c r="F507" s="85"/>
      <c r="G507" s="85"/>
      <c r="H507" s="85"/>
    </row>
    <row r="508" spans="1:8">
      <c r="A508" s="83"/>
      <c r="B508" s="84"/>
      <c r="C508" s="84"/>
      <c r="D508" s="84"/>
      <c r="E508" s="84"/>
      <c r="F508" s="85"/>
      <c r="G508" s="85"/>
      <c r="H508" s="85"/>
    </row>
    <row r="509" spans="1:8">
      <c r="A509" s="83"/>
      <c r="B509" s="84"/>
      <c r="C509" s="84"/>
      <c r="D509" s="84"/>
      <c r="E509" s="84"/>
      <c r="F509" s="85"/>
      <c r="G509" s="85"/>
      <c r="H509" s="85"/>
    </row>
    <row r="510" spans="1:8">
      <c r="A510" s="83"/>
      <c r="B510" s="84"/>
      <c r="C510" s="84"/>
      <c r="D510" s="84"/>
      <c r="E510" s="84"/>
      <c r="F510" s="85"/>
      <c r="G510" s="85"/>
      <c r="H510" s="85"/>
    </row>
    <row r="511" spans="1:8">
      <c r="A511" s="83"/>
      <c r="B511" s="84"/>
      <c r="C511" s="84"/>
      <c r="D511" s="84"/>
      <c r="E511" s="84"/>
      <c r="F511" s="85"/>
      <c r="G511" s="85"/>
      <c r="H511" s="85"/>
    </row>
    <row r="512" spans="1:8">
      <c r="A512" s="83"/>
      <c r="B512" s="84"/>
      <c r="C512" s="84"/>
      <c r="D512" s="84"/>
      <c r="E512" s="84"/>
      <c r="F512" s="85"/>
      <c r="G512" s="85"/>
      <c r="H512" s="85"/>
    </row>
    <row r="513" spans="1:8">
      <c r="A513" s="83"/>
      <c r="B513" s="84"/>
      <c r="C513" s="84"/>
      <c r="D513" s="84"/>
      <c r="E513" s="84"/>
      <c r="F513" s="85"/>
      <c r="G513" s="85"/>
      <c r="H513" s="85"/>
    </row>
    <row r="514" spans="1:8">
      <c r="A514" s="83"/>
      <c r="B514" s="84"/>
      <c r="C514" s="84"/>
      <c r="D514" s="84"/>
      <c r="E514" s="84"/>
      <c r="F514" s="85"/>
      <c r="G514" s="85"/>
      <c r="H514" s="85"/>
    </row>
    <row r="515" spans="1:8">
      <c r="A515" s="83"/>
      <c r="B515" s="84"/>
      <c r="C515" s="84"/>
      <c r="D515" s="84"/>
      <c r="E515" s="84"/>
      <c r="F515" s="85"/>
      <c r="G515" s="85"/>
      <c r="H515" s="85"/>
    </row>
    <row r="516" spans="1:8">
      <c r="A516" s="83"/>
      <c r="B516" s="84"/>
      <c r="C516" s="84"/>
      <c r="D516" s="84"/>
      <c r="E516" s="84"/>
      <c r="F516" s="85"/>
      <c r="G516" s="85"/>
      <c r="H516" s="85"/>
    </row>
    <row r="517" spans="1:8">
      <c r="A517" s="83"/>
      <c r="B517" s="84"/>
      <c r="C517" s="84"/>
      <c r="D517" s="84"/>
      <c r="E517" s="84"/>
      <c r="F517" s="85"/>
      <c r="G517" s="85"/>
      <c r="H517" s="85"/>
    </row>
    <row r="518" spans="1:8">
      <c r="A518" s="83"/>
      <c r="B518" s="84"/>
      <c r="C518" s="84"/>
      <c r="D518" s="84"/>
      <c r="E518" s="84"/>
      <c r="F518" s="85"/>
      <c r="G518" s="85"/>
      <c r="H518" s="85"/>
    </row>
    <row r="519" spans="1:8">
      <c r="A519" s="83"/>
      <c r="B519" s="84"/>
      <c r="C519" s="84"/>
      <c r="D519" s="84"/>
      <c r="E519" s="84"/>
      <c r="F519" s="85"/>
      <c r="G519" s="85"/>
      <c r="H519" s="85"/>
    </row>
    <row r="520" spans="1:8">
      <c r="A520" s="83"/>
      <c r="B520" s="84"/>
      <c r="C520" s="84"/>
      <c r="D520" s="84"/>
      <c r="E520" s="84"/>
      <c r="F520" s="85"/>
      <c r="G520" s="85"/>
      <c r="H520" s="85"/>
    </row>
    <row r="521" spans="1:8">
      <c r="A521" s="83"/>
      <c r="B521" s="84"/>
      <c r="C521" s="84"/>
      <c r="D521" s="84"/>
      <c r="E521" s="84"/>
      <c r="F521" s="85"/>
      <c r="G521" s="85"/>
      <c r="H521" s="85"/>
    </row>
    <row r="522" spans="1:8">
      <c r="A522" s="83"/>
      <c r="B522" s="84"/>
      <c r="C522" s="84"/>
      <c r="D522" s="84"/>
      <c r="E522" s="84"/>
      <c r="F522" s="85"/>
      <c r="G522" s="85"/>
      <c r="H522" s="85"/>
    </row>
    <row r="523" spans="1:8">
      <c r="A523" s="83"/>
      <c r="B523" s="84"/>
      <c r="C523" s="84"/>
      <c r="D523" s="84"/>
      <c r="E523" s="84"/>
      <c r="F523" s="85"/>
      <c r="G523" s="85"/>
      <c r="H523" s="85"/>
    </row>
    <row r="524" spans="1:8">
      <c r="A524" s="83"/>
      <c r="B524" s="84"/>
      <c r="C524" s="84"/>
      <c r="D524" s="84"/>
      <c r="E524" s="84"/>
      <c r="F524" s="85"/>
      <c r="G524" s="85"/>
      <c r="H524" s="85"/>
    </row>
    <row r="525" spans="1:8">
      <c r="A525" s="83"/>
      <c r="B525" s="84"/>
      <c r="C525" s="84"/>
      <c r="D525" s="84"/>
      <c r="E525" s="84"/>
      <c r="F525" s="85"/>
      <c r="G525" s="85"/>
      <c r="H525" s="85"/>
    </row>
    <row r="526" spans="1:8">
      <c r="A526" s="83"/>
      <c r="B526" s="84"/>
      <c r="C526" s="84"/>
      <c r="D526" s="84"/>
      <c r="E526" s="84"/>
      <c r="F526" s="85"/>
      <c r="G526" s="85"/>
      <c r="H526" s="85"/>
    </row>
    <row r="527" spans="1:8">
      <c r="A527" s="83"/>
      <c r="B527" s="84"/>
      <c r="C527" s="84"/>
      <c r="D527" s="84"/>
      <c r="E527" s="84"/>
      <c r="F527" s="85"/>
      <c r="G527" s="85"/>
      <c r="H527" s="85"/>
    </row>
    <row r="528" spans="1:8">
      <c r="A528" s="83"/>
      <c r="B528" s="84"/>
      <c r="C528" s="84"/>
      <c r="D528" s="84"/>
      <c r="E528" s="84"/>
      <c r="F528" s="85"/>
      <c r="G528" s="85"/>
      <c r="H528" s="85"/>
    </row>
    <row r="529" spans="1:8">
      <c r="A529" s="83"/>
      <c r="B529" s="84"/>
      <c r="C529" s="84"/>
      <c r="D529" s="84"/>
      <c r="E529" s="84"/>
      <c r="F529" s="85"/>
      <c r="G529" s="85"/>
      <c r="H529" s="85"/>
    </row>
    <row r="530" spans="1:8">
      <c r="A530" s="83"/>
      <c r="B530" s="84"/>
      <c r="C530" s="84"/>
      <c r="D530" s="84"/>
      <c r="E530" s="84"/>
      <c r="F530" s="85"/>
      <c r="G530" s="85"/>
      <c r="H530" s="85"/>
    </row>
    <row r="531" spans="1:8">
      <c r="A531" s="83"/>
      <c r="B531" s="84"/>
      <c r="C531" s="84"/>
      <c r="D531" s="84"/>
      <c r="E531" s="84"/>
      <c r="F531" s="85"/>
      <c r="G531" s="85"/>
      <c r="H531" s="85"/>
    </row>
    <row r="532" spans="1:8">
      <c r="A532" s="83"/>
      <c r="B532" s="84"/>
      <c r="C532" s="84"/>
      <c r="D532" s="84"/>
      <c r="E532" s="84"/>
      <c r="F532" s="85"/>
      <c r="G532" s="85"/>
      <c r="H532" s="85"/>
    </row>
    <row r="533" spans="1:8">
      <c r="A533" s="83"/>
      <c r="B533" s="84"/>
      <c r="C533" s="84"/>
      <c r="D533" s="84"/>
      <c r="E533" s="84"/>
      <c r="F533" s="85"/>
      <c r="G533" s="85"/>
      <c r="H533" s="85"/>
    </row>
    <row r="534" spans="1:8">
      <c r="A534" s="83"/>
      <c r="B534" s="84"/>
      <c r="C534" s="84"/>
      <c r="D534" s="84"/>
      <c r="E534" s="84"/>
      <c r="F534" s="85"/>
      <c r="G534" s="85"/>
      <c r="H534" s="85"/>
    </row>
    <row r="535" spans="1:8">
      <c r="A535" s="83"/>
      <c r="B535" s="84"/>
      <c r="C535" s="84"/>
      <c r="D535" s="84"/>
      <c r="E535" s="84"/>
      <c r="F535" s="85"/>
      <c r="G535" s="85"/>
      <c r="H535" s="85"/>
    </row>
    <row r="536" spans="1:8">
      <c r="A536" s="83"/>
      <c r="B536" s="84"/>
      <c r="C536" s="84"/>
      <c r="D536" s="84"/>
      <c r="E536" s="84"/>
      <c r="F536" s="85"/>
      <c r="G536" s="85"/>
      <c r="H536" s="85"/>
    </row>
    <row r="537" spans="1:8">
      <c r="A537" s="83"/>
      <c r="B537" s="84"/>
      <c r="C537" s="84"/>
      <c r="D537" s="84"/>
      <c r="E537" s="84"/>
      <c r="F537" s="85"/>
      <c r="G537" s="85"/>
      <c r="H537" s="85"/>
    </row>
    <row r="538" spans="1:8">
      <c r="A538" s="83"/>
      <c r="B538" s="84"/>
      <c r="C538" s="84"/>
      <c r="D538" s="84"/>
      <c r="E538" s="84"/>
      <c r="F538" s="85"/>
      <c r="G538" s="85"/>
      <c r="H538" s="85"/>
    </row>
    <row r="539" spans="1:8">
      <c r="A539" s="83"/>
      <c r="B539" s="84"/>
      <c r="C539" s="84"/>
      <c r="D539" s="84"/>
      <c r="E539" s="84"/>
      <c r="F539" s="85"/>
      <c r="G539" s="85"/>
      <c r="H539" s="85"/>
    </row>
    <row r="540" spans="1:8">
      <c r="A540" s="83"/>
      <c r="B540" s="84"/>
      <c r="C540" s="84"/>
      <c r="D540" s="84"/>
      <c r="E540" s="84"/>
      <c r="F540" s="85"/>
      <c r="G540" s="85"/>
      <c r="H540" s="85"/>
    </row>
    <row r="541" spans="1:8">
      <c r="A541" s="83"/>
      <c r="B541" s="84"/>
      <c r="C541" s="84"/>
      <c r="D541" s="84"/>
      <c r="E541" s="84"/>
      <c r="F541" s="85"/>
      <c r="G541" s="85"/>
      <c r="H541" s="85"/>
    </row>
    <row r="542" spans="1:8">
      <c r="A542" s="83"/>
      <c r="B542" s="84"/>
      <c r="C542" s="84"/>
      <c r="D542" s="84"/>
      <c r="E542" s="84"/>
      <c r="F542" s="85"/>
      <c r="G542" s="85"/>
      <c r="H542" s="85"/>
    </row>
    <row r="543" spans="1:8">
      <c r="A543" s="83"/>
      <c r="B543" s="84"/>
      <c r="C543" s="84"/>
      <c r="D543" s="84"/>
      <c r="E543" s="84"/>
      <c r="F543" s="85"/>
      <c r="G543" s="85"/>
      <c r="H543" s="85"/>
    </row>
    <row r="544" spans="1:8">
      <c r="A544" s="83"/>
      <c r="B544" s="84"/>
      <c r="C544" s="84"/>
      <c r="D544" s="84"/>
      <c r="E544" s="84"/>
      <c r="F544" s="85"/>
      <c r="G544" s="85"/>
      <c r="H544" s="85"/>
    </row>
    <row r="545" spans="1:8">
      <c r="A545" s="83"/>
      <c r="B545" s="84"/>
      <c r="C545" s="84"/>
      <c r="D545" s="84"/>
      <c r="E545" s="84"/>
      <c r="F545" s="85"/>
      <c r="G545" s="85"/>
      <c r="H545" s="85"/>
    </row>
    <row r="546" spans="1:8">
      <c r="A546" s="83"/>
      <c r="B546" s="84"/>
      <c r="C546" s="84"/>
      <c r="D546" s="84"/>
      <c r="E546" s="84"/>
      <c r="F546" s="85"/>
      <c r="G546" s="85"/>
      <c r="H546" s="85"/>
    </row>
    <row r="547" spans="1:8">
      <c r="A547" s="83"/>
      <c r="B547" s="84"/>
      <c r="C547" s="84"/>
      <c r="D547" s="84"/>
      <c r="E547" s="84"/>
      <c r="F547" s="85"/>
      <c r="G547" s="85"/>
      <c r="H547" s="85"/>
    </row>
    <row r="548" spans="1:8">
      <c r="A548" s="83"/>
      <c r="B548" s="84"/>
      <c r="C548" s="84"/>
      <c r="D548" s="84"/>
      <c r="E548" s="84"/>
      <c r="F548" s="85"/>
      <c r="G548" s="85"/>
      <c r="H548" s="85"/>
    </row>
    <row r="549" spans="1:8">
      <c r="A549" s="83"/>
      <c r="B549" s="84"/>
      <c r="C549" s="84"/>
      <c r="D549" s="84"/>
      <c r="E549" s="84"/>
      <c r="F549" s="85"/>
      <c r="G549" s="85"/>
      <c r="H549" s="85"/>
    </row>
    <row r="550" spans="1:8">
      <c r="A550" s="83"/>
      <c r="B550" s="84"/>
      <c r="C550" s="84"/>
      <c r="D550" s="84"/>
      <c r="E550" s="84"/>
      <c r="F550" s="85"/>
      <c r="G550" s="85"/>
      <c r="H550" s="85"/>
    </row>
    <row r="551" spans="1:8">
      <c r="A551" s="83"/>
      <c r="B551" s="84"/>
      <c r="C551" s="84"/>
      <c r="D551" s="84"/>
      <c r="E551" s="84"/>
      <c r="F551" s="85"/>
      <c r="G551" s="85"/>
      <c r="H551" s="85"/>
    </row>
    <row r="552" spans="1:8">
      <c r="A552" s="83"/>
      <c r="B552" s="84"/>
      <c r="C552" s="84"/>
      <c r="D552" s="84"/>
      <c r="E552" s="84"/>
      <c r="F552" s="85"/>
      <c r="G552" s="85"/>
      <c r="H552" s="85"/>
    </row>
    <row r="553" spans="1:8">
      <c r="A553" s="83"/>
      <c r="B553" s="84"/>
      <c r="C553" s="84"/>
      <c r="D553" s="84"/>
      <c r="E553" s="84"/>
      <c r="F553" s="85"/>
      <c r="G553" s="85"/>
      <c r="H553" s="85"/>
    </row>
    <row r="554" spans="1:8">
      <c r="A554" s="83"/>
      <c r="B554" s="84"/>
      <c r="C554" s="84"/>
      <c r="D554" s="84"/>
      <c r="E554" s="84"/>
      <c r="F554" s="85"/>
      <c r="G554" s="85"/>
      <c r="H554" s="85"/>
    </row>
    <row r="555" spans="1:8">
      <c r="A555" s="83"/>
      <c r="B555" s="84"/>
      <c r="C555" s="84"/>
      <c r="D555" s="84"/>
      <c r="E555" s="84"/>
      <c r="F555" s="85"/>
      <c r="G555" s="85"/>
      <c r="H555" s="85"/>
    </row>
    <row r="556" spans="1:8">
      <c r="A556" s="83"/>
      <c r="B556" s="84"/>
      <c r="C556" s="84"/>
      <c r="D556" s="84"/>
      <c r="E556" s="84"/>
      <c r="F556" s="85"/>
      <c r="G556" s="85"/>
      <c r="H556" s="85"/>
    </row>
    <row r="557" spans="1:8">
      <c r="A557" s="83"/>
      <c r="B557" s="84"/>
      <c r="C557" s="84"/>
      <c r="D557" s="84"/>
      <c r="E557" s="84"/>
      <c r="F557" s="85"/>
      <c r="G557" s="85"/>
      <c r="H557" s="85"/>
    </row>
    <row r="558" spans="1:8">
      <c r="A558" s="83"/>
      <c r="B558" s="84"/>
      <c r="C558" s="84"/>
      <c r="D558" s="84"/>
      <c r="E558" s="84"/>
      <c r="F558" s="85"/>
      <c r="G558" s="85"/>
      <c r="H558" s="85"/>
    </row>
    <row r="559" spans="1:8">
      <c r="A559" s="83"/>
      <c r="B559" s="84"/>
      <c r="C559" s="84"/>
      <c r="D559" s="84"/>
      <c r="E559" s="84"/>
      <c r="F559" s="85"/>
      <c r="G559" s="85"/>
      <c r="H559" s="85"/>
    </row>
    <row r="560" spans="1:8">
      <c r="A560" s="83"/>
      <c r="B560" s="84"/>
      <c r="C560" s="84"/>
      <c r="D560" s="84"/>
      <c r="E560" s="84"/>
      <c r="F560" s="85"/>
      <c r="G560" s="85"/>
      <c r="H560" s="85"/>
    </row>
    <row r="561" spans="1:8">
      <c r="A561" s="83"/>
      <c r="B561" s="84"/>
      <c r="C561" s="84"/>
      <c r="D561" s="84"/>
      <c r="E561" s="84"/>
      <c r="F561" s="85"/>
      <c r="G561" s="85"/>
      <c r="H561" s="85"/>
    </row>
    <row r="562" spans="1:8">
      <c r="A562" s="83"/>
      <c r="B562" s="84"/>
      <c r="C562" s="84"/>
      <c r="D562" s="84"/>
      <c r="E562" s="84"/>
      <c r="F562" s="85"/>
      <c r="G562" s="85"/>
      <c r="H562" s="85"/>
    </row>
    <row r="563" spans="1:8">
      <c r="A563" s="83"/>
      <c r="B563" s="84"/>
      <c r="C563" s="84"/>
      <c r="D563" s="84"/>
      <c r="E563" s="84"/>
      <c r="F563" s="85"/>
      <c r="G563" s="85"/>
      <c r="H563" s="85"/>
    </row>
    <row r="564" spans="1:8">
      <c r="A564" s="83"/>
      <c r="B564" s="84"/>
      <c r="C564" s="84"/>
      <c r="D564" s="84"/>
      <c r="E564" s="84"/>
      <c r="F564" s="85"/>
      <c r="G564" s="85"/>
      <c r="H564" s="85"/>
    </row>
    <row r="565" spans="1:8">
      <c r="A565" s="83"/>
      <c r="B565" s="84"/>
      <c r="C565" s="84"/>
      <c r="D565" s="84"/>
      <c r="E565" s="84"/>
      <c r="F565" s="85"/>
      <c r="G565" s="85"/>
      <c r="H565" s="85"/>
    </row>
    <row r="566" spans="1:8">
      <c r="A566" s="83"/>
      <c r="B566" s="84"/>
      <c r="C566" s="84"/>
      <c r="D566" s="84"/>
      <c r="E566" s="84"/>
      <c r="F566" s="85"/>
      <c r="G566" s="85"/>
      <c r="H566" s="85"/>
    </row>
    <row r="567" spans="1:8">
      <c r="A567" s="83"/>
      <c r="B567" s="84"/>
      <c r="C567" s="84"/>
      <c r="D567" s="84"/>
      <c r="E567" s="84"/>
      <c r="F567" s="85"/>
      <c r="G567" s="85"/>
      <c r="H567" s="85"/>
    </row>
    <row r="568" spans="1:8">
      <c r="A568" s="83"/>
      <c r="B568" s="84"/>
      <c r="C568" s="84"/>
      <c r="D568" s="84"/>
      <c r="E568" s="84"/>
      <c r="F568" s="85"/>
      <c r="G568" s="85"/>
      <c r="H568" s="85"/>
    </row>
    <row r="569" spans="1:8">
      <c r="A569" s="83"/>
      <c r="B569" s="84"/>
      <c r="C569" s="84"/>
      <c r="D569" s="84"/>
      <c r="E569" s="84"/>
      <c r="F569" s="85"/>
      <c r="G569" s="85"/>
      <c r="H569" s="85"/>
    </row>
    <row r="570" spans="1:8">
      <c r="A570" s="83"/>
      <c r="B570" s="84"/>
      <c r="C570" s="84"/>
      <c r="D570" s="84"/>
      <c r="E570" s="84"/>
      <c r="F570" s="85"/>
      <c r="G570" s="85"/>
      <c r="H570" s="85"/>
    </row>
    <row r="571" spans="1:8">
      <c r="A571" s="83"/>
      <c r="B571" s="84"/>
      <c r="C571" s="84"/>
      <c r="D571" s="84"/>
      <c r="E571" s="84"/>
      <c r="F571" s="85"/>
      <c r="G571" s="85"/>
      <c r="H571" s="85"/>
    </row>
    <row r="572" spans="1:8">
      <c r="A572" s="83"/>
      <c r="B572" s="84"/>
      <c r="C572" s="84"/>
      <c r="D572" s="84"/>
      <c r="E572" s="84"/>
      <c r="F572" s="85"/>
      <c r="G572" s="85"/>
      <c r="H572" s="85"/>
    </row>
    <row r="573" spans="1:8">
      <c r="A573" s="83"/>
      <c r="B573" s="84"/>
      <c r="C573" s="84"/>
      <c r="D573" s="84"/>
      <c r="E573" s="84"/>
      <c r="F573" s="85"/>
      <c r="G573" s="85"/>
      <c r="H573" s="85"/>
    </row>
    <row r="574" spans="1:8">
      <c r="A574" s="83"/>
      <c r="B574" s="84"/>
      <c r="C574" s="84"/>
      <c r="D574" s="84"/>
      <c r="E574" s="84"/>
      <c r="F574" s="85"/>
      <c r="G574" s="85"/>
      <c r="H574" s="85"/>
    </row>
    <row r="575" spans="1:8">
      <c r="A575" s="83"/>
      <c r="B575" s="84"/>
      <c r="C575" s="84"/>
      <c r="D575" s="84"/>
      <c r="E575" s="84"/>
      <c r="F575" s="85"/>
      <c r="G575" s="85"/>
      <c r="H575" s="85"/>
    </row>
    <row r="576" spans="1:8">
      <c r="A576" s="83"/>
      <c r="B576" s="84"/>
      <c r="C576" s="84"/>
      <c r="D576" s="84"/>
      <c r="E576" s="84"/>
      <c r="F576" s="85"/>
      <c r="G576" s="85"/>
      <c r="H576" s="85"/>
    </row>
    <row r="577" spans="1:8">
      <c r="A577" s="83"/>
      <c r="B577" s="84"/>
      <c r="C577" s="84"/>
      <c r="D577" s="84"/>
      <c r="E577" s="84"/>
      <c r="F577" s="85"/>
      <c r="G577" s="85"/>
      <c r="H577" s="85"/>
    </row>
    <row r="578" spans="1:8">
      <c r="A578" s="83"/>
      <c r="B578" s="84"/>
      <c r="C578" s="84"/>
      <c r="D578" s="84"/>
      <c r="E578" s="84"/>
      <c r="F578" s="85"/>
      <c r="G578" s="85"/>
      <c r="H578" s="85"/>
    </row>
    <row r="579" spans="1:8">
      <c r="A579" s="83"/>
      <c r="B579" s="84"/>
      <c r="C579" s="84"/>
      <c r="D579" s="84"/>
      <c r="E579" s="84"/>
      <c r="F579" s="85"/>
      <c r="G579" s="85"/>
      <c r="H579" s="85"/>
    </row>
    <row r="580" spans="1:8">
      <c r="A580" s="83"/>
      <c r="B580" s="84"/>
      <c r="C580" s="84"/>
      <c r="D580" s="84"/>
      <c r="E580" s="84"/>
      <c r="F580" s="85"/>
      <c r="G580" s="85"/>
      <c r="H580" s="85"/>
    </row>
    <row r="581" spans="1:8">
      <c r="A581" s="83"/>
      <c r="B581" s="84"/>
      <c r="C581" s="84"/>
      <c r="D581" s="84"/>
      <c r="E581" s="84"/>
      <c r="F581" s="85"/>
      <c r="G581" s="85"/>
      <c r="H581" s="85"/>
    </row>
    <row r="582" spans="1:8">
      <c r="A582" s="83"/>
      <c r="B582" s="84"/>
      <c r="C582" s="84"/>
      <c r="D582" s="84"/>
      <c r="E582" s="84"/>
      <c r="F582" s="85"/>
      <c r="G582" s="85"/>
      <c r="H582" s="85"/>
    </row>
    <row r="583" spans="1:8">
      <c r="A583" s="83"/>
      <c r="B583" s="84"/>
      <c r="C583" s="84"/>
      <c r="D583" s="84"/>
      <c r="E583" s="84"/>
      <c r="F583" s="85"/>
      <c r="G583" s="85"/>
      <c r="H583" s="85"/>
    </row>
    <row r="584" spans="1:8">
      <c r="A584" s="83"/>
      <c r="B584" s="84"/>
      <c r="C584" s="84"/>
      <c r="D584" s="84"/>
      <c r="E584" s="84"/>
      <c r="F584" s="85"/>
      <c r="G584" s="85"/>
      <c r="H584" s="85"/>
    </row>
    <row r="585" spans="1:8">
      <c r="A585" s="83"/>
      <c r="B585" s="84"/>
      <c r="C585" s="84"/>
      <c r="D585" s="84"/>
      <c r="E585" s="84"/>
      <c r="F585" s="85"/>
      <c r="G585" s="85"/>
      <c r="H585" s="85"/>
    </row>
    <row r="586" spans="1:8">
      <c r="A586" s="83"/>
      <c r="B586" s="84"/>
      <c r="C586" s="84"/>
      <c r="D586" s="84"/>
      <c r="E586" s="84"/>
      <c r="F586" s="85"/>
      <c r="G586" s="85"/>
      <c r="H586" s="85"/>
    </row>
    <row r="587" spans="1:8">
      <c r="A587" s="83"/>
      <c r="B587" s="84"/>
      <c r="C587" s="84"/>
      <c r="D587" s="84"/>
      <c r="E587" s="84"/>
      <c r="F587" s="85"/>
      <c r="G587" s="85"/>
      <c r="H587" s="85"/>
    </row>
    <row r="588" spans="1:8">
      <c r="A588" s="83"/>
      <c r="B588" s="84"/>
      <c r="C588" s="84"/>
      <c r="D588" s="84"/>
      <c r="E588" s="84"/>
      <c r="F588" s="85"/>
      <c r="G588" s="85"/>
      <c r="H588" s="85"/>
    </row>
    <row r="589" spans="1:8">
      <c r="A589" s="83"/>
      <c r="B589" s="84"/>
      <c r="C589" s="84"/>
      <c r="D589" s="84"/>
      <c r="E589" s="84"/>
      <c r="F589" s="85"/>
      <c r="G589" s="85"/>
      <c r="H589" s="85"/>
    </row>
    <row r="590" spans="1:8">
      <c r="A590" s="83"/>
      <c r="B590" s="84"/>
      <c r="C590" s="84"/>
      <c r="D590" s="84"/>
      <c r="E590" s="84"/>
      <c r="F590" s="85"/>
      <c r="G590" s="85"/>
      <c r="H590" s="85"/>
    </row>
    <row r="591" spans="1:8">
      <c r="A591" s="83"/>
      <c r="B591" s="84"/>
      <c r="C591" s="84"/>
      <c r="D591" s="84"/>
      <c r="E591" s="84"/>
      <c r="F591" s="85"/>
      <c r="G591" s="85"/>
      <c r="H591" s="85"/>
    </row>
    <row r="592" spans="1:8">
      <c r="A592" s="83"/>
      <c r="B592" s="84"/>
      <c r="C592" s="84"/>
      <c r="D592" s="84"/>
      <c r="E592" s="84"/>
      <c r="F592" s="85"/>
      <c r="G592" s="85"/>
      <c r="H592" s="85"/>
    </row>
    <row r="593" spans="1:8">
      <c r="A593" s="83"/>
      <c r="B593" s="84"/>
      <c r="C593" s="84"/>
      <c r="D593" s="84"/>
      <c r="E593" s="84"/>
      <c r="F593" s="85"/>
      <c r="G593" s="85"/>
      <c r="H593" s="85"/>
    </row>
    <row r="594" spans="1:8">
      <c r="A594" s="83"/>
      <c r="B594" s="84"/>
      <c r="C594" s="84"/>
      <c r="D594" s="84"/>
      <c r="E594" s="84"/>
      <c r="F594" s="85"/>
      <c r="G594" s="85"/>
      <c r="H594" s="85"/>
    </row>
    <row r="595" spans="1:8">
      <c r="A595" s="83"/>
      <c r="B595" s="84"/>
      <c r="C595" s="84"/>
      <c r="D595" s="84"/>
      <c r="E595" s="84"/>
      <c r="F595" s="85"/>
      <c r="G595" s="85"/>
      <c r="H595" s="85"/>
    </row>
    <row r="596" spans="1:8">
      <c r="A596" s="83"/>
      <c r="B596" s="84"/>
      <c r="C596" s="84"/>
      <c r="D596" s="84"/>
      <c r="E596" s="84"/>
      <c r="F596" s="85"/>
      <c r="G596" s="85"/>
      <c r="H596" s="85"/>
    </row>
    <row r="597" spans="1:8">
      <c r="A597" s="83"/>
      <c r="B597" s="84"/>
      <c r="C597" s="84"/>
      <c r="D597" s="84"/>
      <c r="E597" s="84"/>
      <c r="F597" s="85"/>
      <c r="G597" s="85"/>
      <c r="H597" s="85"/>
    </row>
    <row r="598" spans="1:8">
      <c r="A598" s="83"/>
      <c r="B598" s="84"/>
      <c r="C598" s="84"/>
      <c r="D598" s="84"/>
      <c r="E598" s="84"/>
      <c r="F598" s="85"/>
      <c r="G598" s="85"/>
      <c r="H598" s="85"/>
    </row>
    <row r="599" spans="1:8">
      <c r="A599" s="83"/>
      <c r="B599" s="84"/>
      <c r="C599" s="84"/>
      <c r="D599" s="84"/>
      <c r="E599" s="84"/>
      <c r="F599" s="85"/>
      <c r="G599" s="85"/>
      <c r="H599" s="85"/>
    </row>
    <row r="600" spans="1:8">
      <c r="A600" s="83"/>
      <c r="B600" s="84"/>
      <c r="C600" s="84"/>
      <c r="D600" s="84"/>
      <c r="E600" s="84"/>
      <c r="F600" s="85"/>
      <c r="G600" s="85"/>
      <c r="H600" s="85"/>
    </row>
    <row r="601" spans="1:8">
      <c r="A601" s="83"/>
      <c r="B601" s="84"/>
      <c r="C601" s="84"/>
      <c r="D601" s="84"/>
      <c r="E601" s="84"/>
      <c r="F601" s="85"/>
      <c r="G601" s="85"/>
      <c r="H601" s="85"/>
    </row>
    <row r="602" spans="1:8">
      <c r="A602" s="83"/>
      <c r="B602" s="84"/>
      <c r="C602" s="84"/>
      <c r="D602" s="84"/>
      <c r="E602" s="84"/>
      <c r="F602" s="85"/>
      <c r="G602" s="85"/>
      <c r="H602" s="85"/>
    </row>
    <row r="603" spans="1:8">
      <c r="A603" s="83"/>
      <c r="B603" s="84"/>
      <c r="C603" s="84"/>
      <c r="D603" s="84"/>
      <c r="E603" s="84"/>
      <c r="F603" s="85"/>
      <c r="G603" s="85"/>
      <c r="H603" s="85"/>
    </row>
    <row r="604" spans="1:8">
      <c r="A604" s="83"/>
      <c r="B604" s="84"/>
      <c r="C604" s="84"/>
      <c r="D604" s="84"/>
      <c r="E604" s="84"/>
      <c r="F604" s="85"/>
      <c r="G604" s="85"/>
      <c r="H604" s="85"/>
    </row>
    <row r="605" spans="1:8">
      <c r="A605" s="83"/>
      <c r="B605" s="84"/>
      <c r="C605" s="84"/>
      <c r="D605" s="84"/>
      <c r="E605" s="84"/>
      <c r="F605" s="85"/>
      <c r="G605" s="85"/>
      <c r="H605" s="85"/>
    </row>
    <row r="606" spans="1:8">
      <c r="A606" s="83"/>
      <c r="B606" s="84"/>
      <c r="C606" s="84"/>
      <c r="D606" s="84"/>
      <c r="E606" s="84"/>
      <c r="F606" s="85"/>
      <c r="G606" s="85"/>
      <c r="H606" s="85"/>
    </row>
    <row r="607" spans="1:8">
      <c r="A607" s="83"/>
      <c r="B607" s="84"/>
      <c r="C607" s="84"/>
      <c r="D607" s="84"/>
      <c r="E607" s="84"/>
      <c r="F607" s="85"/>
      <c r="G607" s="85"/>
      <c r="H607" s="85"/>
    </row>
    <row r="608" spans="1:8">
      <c r="A608" s="83"/>
      <c r="B608" s="84"/>
      <c r="C608" s="84"/>
      <c r="D608" s="84"/>
      <c r="E608" s="84"/>
      <c r="F608" s="85"/>
      <c r="G608" s="85"/>
      <c r="H608" s="85"/>
    </row>
    <row r="609" spans="1:8">
      <c r="A609" s="83"/>
      <c r="B609" s="84"/>
      <c r="C609" s="84"/>
      <c r="D609" s="84"/>
      <c r="E609" s="84"/>
      <c r="F609" s="85"/>
      <c r="G609" s="85"/>
      <c r="H609" s="85"/>
    </row>
    <row r="610" spans="1:8">
      <c r="A610" s="83"/>
      <c r="B610" s="84"/>
      <c r="C610" s="84"/>
      <c r="D610" s="84"/>
      <c r="E610" s="84"/>
      <c r="F610" s="85"/>
      <c r="G610" s="85"/>
      <c r="H610" s="85"/>
    </row>
    <row r="611" spans="1:8">
      <c r="A611" s="83"/>
      <c r="B611" s="84"/>
      <c r="C611" s="84"/>
      <c r="D611" s="84"/>
      <c r="E611" s="84"/>
      <c r="F611" s="85"/>
      <c r="G611" s="85"/>
      <c r="H611" s="85"/>
    </row>
    <row r="612" spans="1:8">
      <c r="A612" s="83"/>
      <c r="B612" s="84"/>
      <c r="C612" s="84"/>
      <c r="D612" s="84"/>
      <c r="E612" s="84"/>
      <c r="F612" s="85"/>
      <c r="G612" s="85"/>
      <c r="H612" s="85"/>
    </row>
    <row r="613" spans="1:8">
      <c r="A613" s="83"/>
      <c r="B613" s="84"/>
      <c r="C613" s="84"/>
      <c r="D613" s="84"/>
      <c r="E613" s="84"/>
      <c r="F613" s="85"/>
      <c r="G613" s="85"/>
      <c r="H613" s="85"/>
    </row>
    <row r="614" spans="1:8">
      <c r="A614" s="83"/>
      <c r="B614" s="84"/>
      <c r="C614" s="84"/>
      <c r="D614" s="84"/>
      <c r="E614" s="84"/>
      <c r="F614" s="85"/>
      <c r="G614" s="85"/>
      <c r="H614" s="85"/>
    </row>
    <row r="615" spans="1:8">
      <c r="A615" s="83"/>
      <c r="B615" s="84"/>
      <c r="C615" s="84"/>
      <c r="D615" s="84"/>
      <c r="E615" s="84"/>
      <c r="F615" s="85"/>
      <c r="G615" s="85"/>
      <c r="H615" s="85"/>
    </row>
    <row r="616" spans="1:8">
      <c r="A616" s="83"/>
      <c r="B616" s="84"/>
      <c r="C616" s="84"/>
      <c r="D616" s="84"/>
      <c r="E616" s="84"/>
      <c r="F616" s="85"/>
      <c r="G616" s="85"/>
      <c r="H616" s="85"/>
    </row>
    <row r="617" spans="1:8">
      <c r="A617" s="83"/>
      <c r="B617" s="84"/>
      <c r="C617" s="84"/>
      <c r="D617" s="84"/>
      <c r="E617" s="84"/>
      <c r="F617" s="85"/>
      <c r="G617" s="85"/>
      <c r="H617" s="85"/>
    </row>
    <row r="618" spans="1:8">
      <c r="A618" s="83"/>
      <c r="B618" s="84"/>
      <c r="C618" s="84"/>
      <c r="D618" s="84"/>
      <c r="E618" s="84"/>
      <c r="F618" s="85"/>
      <c r="G618" s="85"/>
      <c r="H618" s="85"/>
    </row>
    <row r="619" spans="1:8">
      <c r="A619" s="83"/>
      <c r="B619" s="84"/>
      <c r="C619" s="84"/>
      <c r="D619" s="84"/>
      <c r="E619" s="84"/>
      <c r="F619" s="85"/>
      <c r="G619" s="85"/>
      <c r="H619" s="85"/>
    </row>
    <row r="620" spans="1:8">
      <c r="A620" s="83"/>
      <c r="B620" s="84"/>
      <c r="C620" s="84"/>
      <c r="D620" s="84"/>
      <c r="E620" s="84"/>
      <c r="F620" s="85"/>
      <c r="G620" s="85"/>
      <c r="H620" s="85"/>
    </row>
    <row r="621" spans="1:8">
      <c r="A621" s="83"/>
      <c r="B621" s="84"/>
      <c r="C621" s="84"/>
      <c r="D621" s="84"/>
      <c r="E621" s="84"/>
      <c r="F621" s="85"/>
      <c r="G621" s="85"/>
      <c r="H621" s="85"/>
    </row>
    <row r="622" spans="1:8">
      <c r="A622" s="83"/>
      <c r="B622" s="84"/>
      <c r="C622" s="84"/>
      <c r="D622" s="84"/>
      <c r="E622" s="84"/>
      <c r="F622" s="85"/>
      <c r="G622" s="85"/>
      <c r="H622" s="85"/>
    </row>
    <row r="623" spans="1:8">
      <c r="A623" s="83"/>
      <c r="B623" s="84"/>
      <c r="C623" s="84"/>
      <c r="D623" s="84"/>
      <c r="E623" s="84"/>
      <c r="F623" s="85"/>
      <c r="G623" s="85"/>
      <c r="H623" s="85"/>
    </row>
    <row r="624" spans="1:8">
      <c r="A624" s="83"/>
      <c r="B624" s="84"/>
      <c r="C624" s="84"/>
      <c r="D624" s="84"/>
      <c r="E624" s="84"/>
      <c r="F624" s="85"/>
      <c r="G624" s="85"/>
      <c r="H624" s="85"/>
    </row>
    <row r="625" spans="1:8">
      <c r="A625" s="83"/>
      <c r="B625" s="84"/>
      <c r="C625" s="84"/>
      <c r="D625" s="84"/>
      <c r="E625" s="84"/>
      <c r="F625" s="85"/>
      <c r="G625" s="85"/>
      <c r="H625" s="85"/>
    </row>
    <row r="626" spans="1:8">
      <c r="A626" s="83"/>
      <c r="B626" s="84"/>
      <c r="C626" s="84"/>
      <c r="D626" s="84"/>
      <c r="E626" s="84"/>
      <c r="F626" s="85"/>
      <c r="G626" s="85"/>
      <c r="H626" s="85"/>
    </row>
    <row r="627" spans="1:8">
      <c r="A627" s="83"/>
      <c r="B627" s="84"/>
      <c r="C627" s="84"/>
      <c r="D627" s="84"/>
      <c r="E627" s="84"/>
      <c r="F627" s="85"/>
      <c r="G627" s="85"/>
      <c r="H627" s="85"/>
    </row>
    <row r="628" spans="1:8">
      <c r="A628" s="83"/>
      <c r="B628" s="84"/>
      <c r="C628" s="84"/>
      <c r="D628" s="84"/>
      <c r="E628" s="84"/>
      <c r="F628" s="85"/>
      <c r="G628" s="85"/>
      <c r="H628" s="85"/>
    </row>
    <row r="629" spans="1:8">
      <c r="A629" s="83"/>
      <c r="B629" s="84"/>
      <c r="C629" s="84"/>
      <c r="D629" s="84"/>
      <c r="E629" s="84"/>
      <c r="F629" s="85"/>
      <c r="G629" s="85"/>
      <c r="H629" s="85"/>
    </row>
    <row r="630" spans="1:8">
      <c r="A630" s="83"/>
      <c r="B630" s="84"/>
      <c r="C630" s="84"/>
      <c r="D630" s="84"/>
      <c r="E630" s="84"/>
      <c r="F630" s="85"/>
      <c r="G630" s="85"/>
      <c r="H630" s="85"/>
    </row>
    <row r="631" spans="1:8">
      <c r="A631" s="83"/>
      <c r="B631" s="84"/>
      <c r="C631" s="84"/>
      <c r="D631" s="84"/>
      <c r="E631" s="84"/>
      <c r="F631" s="85"/>
      <c r="G631" s="85"/>
      <c r="H631" s="85"/>
    </row>
    <row r="632" spans="1:8">
      <c r="A632" s="83"/>
      <c r="B632" s="84"/>
      <c r="C632" s="84"/>
      <c r="D632" s="84"/>
      <c r="E632" s="84"/>
      <c r="F632" s="85"/>
      <c r="G632" s="85"/>
      <c r="H632" s="85"/>
    </row>
    <row r="633" spans="1:8">
      <c r="A633" s="83"/>
      <c r="B633" s="84"/>
      <c r="C633" s="84"/>
      <c r="D633" s="84"/>
      <c r="E633" s="84"/>
      <c r="F633" s="85"/>
      <c r="G633" s="85"/>
      <c r="H633" s="85"/>
    </row>
    <row r="634" spans="1:8">
      <c r="A634" s="83"/>
      <c r="B634" s="84"/>
      <c r="C634" s="84"/>
      <c r="D634" s="84"/>
      <c r="E634" s="84"/>
      <c r="F634" s="85"/>
      <c r="G634" s="85"/>
      <c r="H634" s="85"/>
    </row>
    <row r="635" spans="1:8">
      <c r="A635" s="83"/>
      <c r="B635" s="84"/>
      <c r="C635" s="84"/>
      <c r="D635" s="84"/>
      <c r="E635" s="84"/>
      <c r="F635" s="85"/>
      <c r="G635" s="85"/>
      <c r="H635" s="85"/>
    </row>
    <row r="636" spans="1:8">
      <c r="A636" s="83"/>
      <c r="B636" s="84"/>
      <c r="C636" s="84"/>
      <c r="D636" s="84"/>
      <c r="E636" s="84"/>
      <c r="F636" s="85"/>
      <c r="G636" s="85"/>
      <c r="H636" s="85"/>
    </row>
    <row r="637" spans="1:8">
      <c r="A637" s="83"/>
      <c r="B637" s="84"/>
      <c r="C637" s="84"/>
      <c r="D637" s="84"/>
      <c r="E637" s="84"/>
      <c r="F637" s="85"/>
      <c r="G637" s="85"/>
      <c r="H637" s="85"/>
    </row>
    <row r="638" spans="1:8">
      <c r="A638" s="83"/>
      <c r="B638" s="84"/>
      <c r="C638" s="84"/>
      <c r="D638" s="84"/>
      <c r="E638" s="84"/>
      <c r="F638" s="85"/>
      <c r="G638" s="85"/>
      <c r="H638" s="85"/>
    </row>
    <row r="639" spans="1:8">
      <c r="A639" s="83"/>
      <c r="B639" s="84"/>
      <c r="C639" s="84"/>
      <c r="D639" s="84"/>
      <c r="E639" s="84"/>
      <c r="F639" s="85"/>
      <c r="G639" s="85"/>
      <c r="H639" s="85"/>
    </row>
    <row r="640" spans="1:8">
      <c r="A640" s="83"/>
      <c r="B640" s="84"/>
      <c r="C640" s="84"/>
      <c r="D640" s="84"/>
      <c r="E640" s="84"/>
      <c r="F640" s="85"/>
      <c r="G640" s="85"/>
      <c r="H640" s="85"/>
    </row>
    <row r="641" spans="1:8">
      <c r="A641" s="83"/>
      <c r="B641" s="84"/>
      <c r="C641" s="84"/>
      <c r="D641" s="84"/>
      <c r="E641" s="84"/>
      <c r="F641" s="85"/>
      <c r="G641" s="85"/>
      <c r="H641" s="85"/>
    </row>
    <row r="642" spans="1:8">
      <c r="A642" s="83"/>
      <c r="B642" s="84"/>
      <c r="C642" s="84"/>
      <c r="D642" s="84"/>
      <c r="E642" s="84"/>
      <c r="F642" s="85"/>
      <c r="G642" s="85"/>
      <c r="H642" s="85"/>
    </row>
    <row r="643" spans="1:8">
      <c r="A643" s="83"/>
      <c r="B643" s="84"/>
      <c r="C643" s="84"/>
      <c r="D643" s="84"/>
      <c r="E643" s="84"/>
      <c r="F643" s="85"/>
      <c r="G643" s="85"/>
      <c r="H643" s="85"/>
    </row>
    <row r="644" spans="1:8">
      <c r="A644" s="83"/>
      <c r="B644" s="84"/>
      <c r="C644" s="84"/>
      <c r="D644" s="84"/>
      <c r="E644" s="84"/>
      <c r="F644" s="85"/>
      <c r="G644" s="85"/>
      <c r="H644" s="85"/>
    </row>
    <row r="645" spans="1:8">
      <c r="A645" s="83"/>
      <c r="B645" s="84"/>
      <c r="C645" s="84"/>
      <c r="D645" s="84"/>
      <c r="E645" s="84"/>
      <c r="F645" s="85"/>
      <c r="G645" s="85"/>
      <c r="H645" s="85"/>
    </row>
    <row r="646" spans="1:8">
      <c r="A646" s="83"/>
      <c r="B646" s="84"/>
      <c r="C646" s="84"/>
      <c r="D646" s="84"/>
      <c r="E646" s="84"/>
      <c r="F646" s="85"/>
      <c r="G646" s="85"/>
      <c r="H646" s="85"/>
    </row>
    <row r="647" spans="1:8">
      <c r="A647" s="83"/>
      <c r="B647" s="84"/>
      <c r="C647" s="84"/>
      <c r="D647" s="84"/>
      <c r="E647" s="84"/>
      <c r="F647" s="85"/>
      <c r="G647" s="85"/>
      <c r="H647" s="85"/>
    </row>
    <row r="648" spans="1:8">
      <c r="A648" s="83"/>
      <c r="B648" s="84"/>
      <c r="C648" s="84"/>
      <c r="D648" s="84"/>
      <c r="E648" s="84"/>
      <c r="F648" s="85"/>
      <c r="G648" s="85"/>
      <c r="H648" s="85"/>
    </row>
    <row r="649" spans="1:8">
      <c r="A649" s="83"/>
      <c r="B649" s="84"/>
      <c r="C649" s="84"/>
      <c r="D649" s="84"/>
      <c r="E649" s="84"/>
      <c r="F649" s="85"/>
      <c r="G649" s="85"/>
      <c r="H649" s="85"/>
    </row>
    <row r="650" spans="1:8">
      <c r="A650" s="83"/>
      <c r="B650" s="84"/>
      <c r="C650" s="84"/>
      <c r="D650" s="84"/>
      <c r="E650" s="84"/>
      <c r="F650" s="85"/>
      <c r="G650" s="85"/>
      <c r="H650" s="85"/>
    </row>
    <row r="651" spans="1:8">
      <c r="A651" s="83"/>
      <c r="B651" s="84"/>
      <c r="C651" s="84"/>
      <c r="D651" s="84"/>
      <c r="E651" s="84"/>
      <c r="F651" s="85"/>
      <c r="G651" s="85"/>
      <c r="H651" s="85"/>
    </row>
    <row r="652" spans="1:8">
      <c r="A652" s="83"/>
      <c r="B652" s="84"/>
      <c r="C652" s="84"/>
      <c r="D652" s="84"/>
      <c r="E652" s="84"/>
      <c r="F652" s="85"/>
      <c r="G652" s="85"/>
      <c r="H652" s="85"/>
    </row>
    <row r="653" spans="1:8">
      <c r="A653" s="83"/>
      <c r="B653" s="84"/>
      <c r="C653" s="84"/>
      <c r="D653" s="84"/>
      <c r="E653" s="84"/>
      <c r="F653" s="85"/>
      <c r="G653" s="85"/>
      <c r="H653" s="85"/>
    </row>
    <row r="654" spans="1:8">
      <c r="A654" s="83"/>
      <c r="B654" s="84"/>
      <c r="C654" s="84"/>
      <c r="D654" s="84"/>
      <c r="E654" s="84"/>
      <c r="F654" s="85"/>
      <c r="G654" s="85"/>
      <c r="H654" s="85"/>
    </row>
    <row r="655" spans="1:8">
      <c r="A655" s="83"/>
      <c r="B655" s="84"/>
      <c r="C655" s="84"/>
      <c r="D655" s="84"/>
      <c r="E655" s="84"/>
      <c r="F655" s="85"/>
      <c r="G655" s="85"/>
      <c r="H655" s="85"/>
    </row>
    <row r="656" spans="1:8">
      <c r="A656" s="83"/>
      <c r="B656" s="84"/>
      <c r="C656" s="84"/>
      <c r="D656" s="84"/>
      <c r="E656" s="84"/>
      <c r="F656" s="85"/>
      <c r="G656" s="85"/>
      <c r="H656" s="85"/>
    </row>
    <row r="657" spans="1:8">
      <c r="A657" s="83"/>
      <c r="B657" s="84"/>
      <c r="C657" s="84"/>
      <c r="D657" s="84"/>
      <c r="E657" s="84"/>
      <c r="F657" s="85"/>
      <c r="G657" s="85"/>
      <c r="H657" s="85"/>
    </row>
    <row r="658" spans="1:8">
      <c r="A658" s="83"/>
      <c r="B658" s="84"/>
      <c r="C658" s="84"/>
      <c r="D658" s="84"/>
      <c r="E658" s="84"/>
      <c r="F658" s="85"/>
      <c r="G658" s="85"/>
      <c r="H658" s="85"/>
    </row>
    <row r="659" spans="1:8">
      <c r="A659" s="83"/>
      <c r="B659" s="84"/>
      <c r="C659" s="84"/>
      <c r="D659" s="84"/>
      <c r="E659" s="84"/>
      <c r="F659" s="85"/>
      <c r="G659" s="85"/>
      <c r="H659" s="85"/>
    </row>
    <row r="660" spans="1:8">
      <c r="A660" s="83"/>
      <c r="B660" s="84"/>
      <c r="C660" s="84"/>
      <c r="D660" s="84"/>
      <c r="E660" s="84"/>
      <c r="F660" s="85"/>
      <c r="G660" s="85"/>
      <c r="H660" s="85"/>
    </row>
    <row r="661" spans="1:8">
      <c r="A661" s="83"/>
      <c r="B661" s="84"/>
      <c r="C661" s="84"/>
      <c r="D661" s="84"/>
      <c r="E661" s="84"/>
      <c r="F661" s="85"/>
      <c r="G661" s="85"/>
      <c r="H661" s="85"/>
    </row>
    <row r="662" spans="1:8">
      <c r="A662" s="83"/>
      <c r="B662" s="84"/>
      <c r="C662" s="84"/>
      <c r="D662" s="84"/>
      <c r="E662" s="84"/>
      <c r="F662" s="85"/>
      <c r="G662" s="85"/>
      <c r="H662" s="85"/>
    </row>
    <row r="663" spans="1:8">
      <c r="A663" s="83"/>
      <c r="B663" s="84"/>
      <c r="C663" s="84"/>
      <c r="D663" s="84"/>
      <c r="E663" s="84"/>
      <c r="F663" s="85"/>
      <c r="G663" s="85"/>
      <c r="H663" s="85"/>
    </row>
    <row r="664" spans="1:8">
      <c r="A664" s="83"/>
      <c r="B664" s="84"/>
      <c r="C664" s="84"/>
      <c r="D664" s="84"/>
      <c r="E664" s="84"/>
      <c r="F664" s="85"/>
      <c r="G664" s="85"/>
      <c r="H664" s="85"/>
    </row>
    <row r="665" spans="1:8">
      <c r="A665" s="83"/>
      <c r="B665" s="84"/>
      <c r="C665" s="84"/>
      <c r="D665" s="84"/>
      <c r="E665" s="84"/>
      <c r="F665" s="85"/>
      <c r="G665" s="85"/>
      <c r="H665" s="85"/>
    </row>
    <row r="666" spans="1:8">
      <c r="A666" s="83"/>
      <c r="B666" s="84"/>
      <c r="C666" s="84"/>
      <c r="D666" s="84"/>
      <c r="E666" s="84"/>
      <c r="F666" s="85"/>
      <c r="G666" s="85"/>
      <c r="H666" s="85"/>
    </row>
    <row r="667" spans="1:8">
      <c r="A667" s="83"/>
      <c r="B667" s="84"/>
      <c r="C667" s="84"/>
      <c r="D667" s="84"/>
      <c r="E667" s="84"/>
      <c r="F667" s="85"/>
      <c r="G667" s="85"/>
      <c r="H667" s="85"/>
    </row>
    <row r="668" spans="1:8">
      <c r="A668" s="83"/>
      <c r="B668" s="84"/>
      <c r="C668" s="84"/>
      <c r="D668" s="84"/>
      <c r="E668" s="84"/>
      <c r="F668" s="85"/>
      <c r="G668" s="85"/>
      <c r="H668" s="85"/>
    </row>
    <row r="669" spans="1:8">
      <c r="A669" s="83"/>
      <c r="B669" s="84"/>
      <c r="C669" s="84"/>
      <c r="D669" s="84"/>
      <c r="E669" s="84"/>
      <c r="F669" s="85"/>
      <c r="G669" s="85"/>
      <c r="H669" s="85"/>
    </row>
    <row r="670" spans="1:8">
      <c r="A670" s="83"/>
      <c r="B670" s="84"/>
      <c r="C670" s="84"/>
      <c r="D670" s="84"/>
      <c r="E670" s="84"/>
      <c r="F670" s="85"/>
      <c r="G670" s="85"/>
      <c r="H670" s="85"/>
    </row>
    <row r="671" spans="1:8">
      <c r="A671" s="83"/>
      <c r="B671" s="84"/>
      <c r="C671" s="84"/>
      <c r="D671" s="84"/>
      <c r="E671" s="84"/>
      <c r="F671" s="85"/>
      <c r="G671" s="85"/>
      <c r="H671" s="85"/>
    </row>
    <row r="672" spans="1:8">
      <c r="A672" s="83"/>
      <c r="B672" s="84"/>
      <c r="C672" s="84"/>
      <c r="D672" s="84"/>
      <c r="E672" s="84"/>
      <c r="F672" s="85"/>
      <c r="G672" s="85"/>
      <c r="H672" s="85"/>
    </row>
    <row r="673" spans="1:8">
      <c r="A673" s="83"/>
      <c r="B673" s="84"/>
      <c r="C673" s="84"/>
      <c r="D673" s="84"/>
      <c r="E673" s="84"/>
      <c r="F673" s="85"/>
      <c r="G673" s="85"/>
      <c r="H673" s="85"/>
    </row>
    <row r="674" spans="1:8">
      <c r="A674" s="83"/>
      <c r="B674" s="84"/>
      <c r="C674" s="84"/>
      <c r="D674" s="84"/>
      <c r="E674" s="84"/>
      <c r="F674" s="85"/>
      <c r="G674" s="85"/>
      <c r="H674" s="85"/>
    </row>
    <row r="675" spans="1:8">
      <c r="A675" s="83"/>
      <c r="B675" s="84"/>
      <c r="C675" s="84"/>
      <c r="D675" s="84"/>
      <c r="E675" s="84"/>
      <c r="F675" s="85"/>
      <c r="G675" s="85"/>
      <c r="H675" s="85"/>
    </row>
    <row r="676" spans="1:8">
      <c r="A676" s="83"/>
      <c r="B676" s="84"/>
      <c r="C676" s="84"/>
      <c r="D676" s="84"/>
      <c r="E676" s="84"/>
      <c r="F676" s="85"/>
      <c r="G676" s="85"/>
      <c r="H676" s="85"/>
    </row>
    <row r="677" spans="1:8">
      <c r="A677" s="83"/>
      <c r="B677" s="84"/>
      <c r="C677" s="84"/>
      <c r="D677" s="84"/>
      <c r="E677" s="84"/>
      <c r="F677" s="85"/>
      <c r="G677" s="85"/>
      <c r="H677" s="85"/>
    </row>
    <row r="678" spans="1:8">
      <c r="A678" s="83"/>
      <c r="B678" s="84"/>
      <c r="C678" s="84"/>
      <c r="D678" s="84"/>
      <c r="E678" s="84"/>
      <c r="F678" s="85"/>
      <c r="G678" s="85"/>
      <c r="H678" s="85"/>
    </row>
    <row r="679" spans="1:8">
      <c r="A679" s="83"/>
      <c r="B679" s="84"/>
      <c r="C679" s="84"/>
      <c r="D679" s="84"/>
      <c r="E679" s="84"/>
      <c r="F679" s="85"/>
      <c r="G679" s="85"/>
      <c r="H679" s="85"/>
    </row>
    <row r="680" spans="1:8">
      <c r="A680" s="83"/>
      <c r="B680" s="84"/>
      <c r="C680" s="84"/>
      <c r="D680" s="84"/>
      <c r="E680" s="84"/>
      <c r="F680" s="85"/>
      <c r="G680" s="85"/>
      <c r="H680" s="85"/>
    </row>
    <row r="681" spans="1:8">
      <c r="A681" s="83"/>
      <c r="B681" s="84"/>
      <c r="C681" s="84"/>
      <c r="D681" s="84"/>
      <c r="E681" s="84"/>
      <c r="F681" s="85"/>
      <c r="G681" s="85"/>
      <c r="H681" s="85"/>
    </row>
    <row r="682" spans="1:8">
      <c r="A682" s="83"/>
      <c r="B682" s="84"/>
      <c r="C682" s="84"/>
      <c r="D682" s="84"/>
      <c r="E682" s="84"/>
      <c r="F682" s="85"/>
      <c r="G682" s="85"/>
      <c r="H682" s="85"/>
    </row>
    <row r="683" spans="1:8">
      <c r="A683" s="83"/>
      <c r="B683" s="84"/>
      <c r="C683" s="84"/>
      <c r="D683" s="84"/>
      <c r="E683" s="84"/>
      <c r="F683" s="85"/>
      <c r="G683" s="85"/>
      <c r="H683" s="85"/>
    </row>
    <row r="684" spans="1:8">
      <c r="A684" s="83"/>
      <c r="B684" s="84"/>
      <c r="C684" s="84"/>
      <c r="D684" s="84"/>
      <c r="E684" s="84"/>
      <c r="F684" s="85"/>
      <c r="G684" s="85"/>
      <c r="H684" s="85"/>
    </row>
    <row r="685" spans="1:8">
      <c r="A685" s="83"/>
      <c r="B685" s="84"/>
      <c r="C685" s="84"/>
      <c r="D685" s="84"/>
      <c r="E685" s="84"/>
      <c r="F685" s="85"/>
      <c r="G685" s="85"/>
      <c r="H685" s="85"/>
    </row>
    <row r="686" spans="1:8">
      <c r="A686" s="83"/>
      <c r="B686" s="84"/>
      <c r="C686" s="84"/>
      <c r="D686" s="84"/>
      <c r="E686" s="84"/>
      <c r="F686" s="85"/>
      <c r="G686" s="85"/>
      <c r="H686" s="85"/>
    </row>
    <row r="687" spans="1:8">
      <c r="A687" s="83"/>
      <c r="B687" s="84"/>
      <c r="C687" s="84"/>
      <c r="D687" s="84"/>
      <c r="E687" s="84"/>
      <c r="F687" s="85"/>
      <c r="G687" s="85"/>
      <c r="H687" s="85"/>
    </row>
    <row r="688" spans="1:8">
      <c r="A688" s="83"/>
      <c r="B688" s="84"/>
      <c r="C688" s="84"/>
      <c r="D688" s="84"/>
      <c r="E688" s="84"/>
      <c r="F688" s="85"/>
      <c r="G688" s="85"/>
      <c r="H688" s="85"/>
    </row>
    <row r="689" spans="1:8">
      <c r="A689" s="83"/>
      <c r="B689" s="84"/>
      <c r="C689" s="84"/>
      <c r="D689" s="84"/>
      <c r="E689" s="84"/>
      <c r="F689" s="85"/>
      <c r="G689" s="85"/>
      <c r="H689" s="85"/>
    </row>
    <row r="690" spans="1:8">
      <c r="A690" s="83"/>
      <c r="B690" s="84"/>
      <c r="C690" s="84"/>
      <c r="D690" s="84"/>
      <c r="E690" s="84"/>
      <c r="F690" s="85"/>
      <c r="G690" s="85"/>
      <c r="H690" s="85"/>
    </row>
    <row r="691" spans="1:8">
      <c r="A691" s="83"/>
      <c r="B691" s="84"/>
      <c r="C691" s="84"/>
      <c r="D691" s="84"/>
      <c r="E691" s="84"/>
      <c r="F691" s="85"/>
      <c r="G691" s="85"/>
      <c r="H691" s="85"/>
    </row>
    <row r="692" spans="1:8">
      <c r="A692" s="83"/>
      <c r="B692" s="84"/>
      <c r="C692" s="84"/>
      <c r="D692" s="84"/>
      <c r="E692" s="84"/>
      <c r="F692" s="85"/>
      <c r="G692" s="85"/>
      <c r="H692" s="85"/>
    </row>
    <row r="693" spans="1:8">
      <c r="A693" s="83"/>
      <c r="B693" s="84"/>
      <c r="C693" s="84"/>
      <c r="D693" s="84"/>
      <c r="E693" s="84"/>
      <c r="F693" s="85"/>
      <c r="G693" s="85"/>
      <c r="H693" s="85"/>
    </row>
    <row r="694" spans="1:8">
      <c r="A694" s="83"/>
      <c r="B694" s="84"/>
      <c r="C694" s="84"/>
      <c r="D694" s="84"/>
      <c r="E694" s="84"/>
      <c r="F694" s="85"/>
      <c r="G694" s="85"/>
      <c r="H694" s="85"/>
    </row>
    <row r="695" spans="1:8">
      <c r="A695" s="83"/>
      <c r="B695" s="84"/>
      <c r="C695" s="84"/>
      <c r="D695" s="84"/>
      <c r="E695" s="84"/>
      <c r="F695" s="85"/>
      <c r="G695" s="85"/>
      <c r="H695" s="85"/>
    </row>
    <row r="696" spans="1:8">
      <c r="A696" s="83"/>
      <c r="B696" s="84"/>
      <c r="C696" s="84"/>
      <c r="D696" s="84"/>
      <c r="E696" s="84"/>
      <c r="F696" s="85"/>
      <c r="G696" s="85"/>
      <c r="H696" s="85"/>
    </row>
    <row r="697" spans="1:8">
      <c r="A697" s="83"/>
      <c r="B697" s="84"/>
      <c r="C697" s="84"/>
      <c r="D697" s="84"/>
      <c r="E697" s="84"/>
      <c r="F697" s="85"/>
      <c r="G697" s="85"/>
      <c r="H697" s="85"/>
    </row>
    <row r="698" spans="1:8">
      <c r="A698" s="83"/>
      <c r="B698" s="84"/>
      <c r="C698" s="84"/>
      <c r="D698" s="84"/>
      <c r="E698" s="84"/>
      <c r="F698" s="85"/>
      <c r="G698" s="85"/>
      <c r="H698" s="85"/>
    </row>
    <row r="699" spans="1:8">
      <c r="A699" s="83"/>
      <c r="B699" s="84"/>
      <c r="C699" s="84"/>
      <c r="D699" s="84"/>
      <c r="E699" s="84"/>
      <c r="F699" s="85"/>
      <c r="G699" s="85"/>
      <c r="H699" s="85"/>
    </row>
    <row r="700" spans="1:8">
      <c r="A700" s="83"/>
      <c r="B700" s="84"/>
      <c r="C700" s="84"/>
      <c r="D700" s="84"/>
      <c r="E700" s="84"/>
      <c r="F700" s="85"/>
      <c r="G700" s="85"/>
      <c r="H700" s="85"/>
    </row>
    <row r="701" spans="1:8">
      <c r="A701" s="83"/>
      <c r="B701" s="84"/>
      <c r="C701" s="84"/>
      <c r="D701" s="84"/>
      <c r="E701" s="84"/>
      <c r="F701" s="85"/>
      <c r="G701" s="85"/>
      <c r="H701" s="85"/>
    </row>
    <row r="702" spans="1:8">
      <c r="A702" s="83"/>
      <c r="B702" s="84"/>
      <c r="C702" s="84"/>
      <c r="D702" s="84"/>
      <c r="E702" s="84"/>
      <c r="F702" s="85"/>
      <c r="G702" s="85"/>
      <c r="H702" s="85"/>
    </row>
    <row r="703" spans="1:8">
      <c r="A703" s="83"/>
      <c r="B703" s="84"/>
      <c r="C703" s="84"/>
      <c r="D703" s="84"/>
      <c r="E703" s="84"/>
      <c r="F703" s="85"/>
      <c r="G703" s="85"/>
      <c r="H703" s="85"/>
    </row>
    <row r="704" spans="1:8">
      <c r="A704" s="83"/>
      <c r="B704" s="84"/>
      <c r="C704" s="84"/>
      <c r="D704" s="84"/>
      <c r="E704" s="84"/>
      <c r="F704" s="85"/>
      <c r="G704" s="85"/>
      <c r="H704" s="85"/>
    </row>
    <row r="705" spans="1:8">
      <c r="A705" s="83"/>
      <c r="B705" s="84"/>
      <c r="C705" s="84"/>
      <c r="D705" s="84"/>
      <c r="E705" s="84"/>
      <c r="F705" s="85"/>
      <c r="G705" s="85"/>
      <c r="H705" s="85"/>
    </row>
    <row r="706" spans="1:8">
      <c r="A706" s="83"/>
      <c r="B706" s="84"/>
      <c r="C706" s="84"/>
      <c r="D706" s="84"/>
      <c r="E706" s="84"/>
      <c r="F706" s="85"/>
      <c r="G706" s="85"/>
      <c r="H706" s="85"/>
    </row>
    <row r="707" spans="1:8">
      <c r="A707" s="83"/>
      <c r="B707" s="84"/>
      <c r="C707" s="84"/>
      <c r="D707" s="84"/>
      <c r="E707" s="84"/>
      <c r="F707" s="85"/>
      <c r="G707" s="85"/>
      <c r="H707" s="85"/>
    </row>
    <row r="708" spans="1:8">
      <c r="A708" s="83"/>
      <c r="B708" s="84"/>
      <c r="C708" s="84"/>
      <c r="D708" s="84"/>
      <c r="E708" s="84"/>
      <c r="F708" s="85"/>
      <c r="G708" s="85"/>
      <c r="H708" s="85"/>
    </row>
    <row r="709" spans="1:8">
      <c r="A709" s="83"/>
      <c r="B709" s="84"/>
      <c r="C709" s="84"/>
      <c r="D709" s="84"/>
      <c r="E709" s="84"/>
      <c r="F709" s="85"/>
      <c r="G709" s="85"/>
      <c r="H709" s="85"/>
    </row>
    <row r="710" spans="1:8">
      <c r="A710" s="83"/>
      <c r="B710" s="84"/>
      <c r="C710" s="84"/>
      <c r="D710" s="84"/>
      <c r="E710" s="84"/>
      <c r="F710" s="85"/>
      <c r="G710" s="85"/>
      <c r="H710" s="85"/>
    </row>
    <row r="711" spans="1:8">
      <c r="A711" s="83"/>
      <c r="B711" s="84"/>
      <c r="C711" s="84"/>
      <c r="D711" s="84"/>
      <c r="E711" s="84"/>
      <c r="F711" s="85"/>
      <c r="G711" s="85"/>
      <c r="H711" s="85"/>
    </row>
    <row r="712" spans="1:8">
      <c r="A712" s="83"/>
      <c r="B712" s="84"/>
      <c r="C712" s="84"/>
      <c r="D712" s="84"/>
      <c r="E712" s="84"/>
      <c r="F712" s="85"/>
      <c r="G712" s="85"/>
      <c r="H712" s="85"/>
    </row>
    <row r="713" spans="1:8">
      <c r="A713" s="83"/>
      <c r="B713" s="84"/>
      <c r="C713" s="84"/>
      <c r="D713" s="84"/>
      <c r="E713" s="84"/>
      <c r="F713" s="85"/>
      <c r="G713" s="85"/>
      <c r="H713" s="85"/>
    </row>
    <row r="714" spans="1:8">
      <c r="A714" s="83"/>
      <c r="B714" s="84"/>
      <c r="C714" s="84"/>
      <c r="D714" s="84"/>
      <c r="E714" s="84"/>
      <c r="F714" s="85"/>
      <c r="G714" s="85"/>
      <c r="H714" s="85"/>
    </row>
    <row r="715" spans="1:8">
      <c r="A715" s="83"/>
      <c r="B715" s="84"/>
      <c r="C715" s="84"/>
      <c r="D715" s="84"/>
      <c r="E715" s="84"/>
      <c r="F715" s="85"/>
      <c r="G715" s="85"/>
      <c r="H715" s="85"/>
    </row>
    <row r="716" spans="1:8">
      <c r="A716" s="83"/>
      <c r="B716" s="84"/>
      <c r="C716" s="84"/>
      <c r="D716" s="84"/>
      <c r="E716" s="84"/>
      <c r="F716" s="85"/>
      <c r="G716" s="85"/>
      <c r="H716" s="85"/>
    </row>
    <row r="717" spans="1:8">
      <c r="A717" s="83"/>
      <c r="B717" s="84"/>
      <c r="C717" s="84"/>
      <c r="D717" s="84"/>
      <c r="E717" s="84"/>
      <c r="F717" s="85"/>
      <c r="G717" s="85"/>
      <c r="H717" s="85"/>
    </row>
    <row r="718" spans="1:8">
      <c r="A718" s="83"/>
      <c r="B718" s="84"/>
      <c r="C718" s="84"/>
      <c r="D718" s="84"/>
      <c r="E718" s="84"/>
      <c r="F718" s="85"/>
      <c r="G718" s="85"/>
      <c r="H718" s="85"/>
    </row>
    <row r="719" spans="1:8">
      <c r="A719" s="83"/>
      <c r="B719" s="84"/>
      <c r="C719" s="84"/>
      <c r="D719" s="84"/>
      <c r="E719" s="84"/>
      <c r="F719" s="85"/>
      <c r="G719" s="85"/>
      <c r="H719" s="85"/>
    </row>
    <row r="720" spans="1:8">
      <c r="A720" s="83"/>
      <c r="B720" s="84"/>
      <c r="C720" s="84"/>
      <c r="D720" s="84"/>
      <c r="E720" s="84"/>
      <c r="F720" s="85"/>
      <c r="G720" s="85"/>
      <c r="H720" s="85"/>
    </row>
    <row r="721" spans="1:8">
      <c r="A721" s="83"/>
      <c r="B721" s="84"/>
      <c r="C721" s="84"/>
      <c r="D721" s="84"/>
      <c r="E721" s="84"/>
      <c r="F721" s="85"/>
      <c r="G721" s="85"/>
      <c r="H721" s="85"/>
    </row>
    <row r="722" spans="1:8">
      <c r="A722" s="83"/>
      <c r="B722" s="84"/>
      <c r="C722" s="84"/>
      <c r="D722" s="84"/>
      <c r="E722" s="84"/>
      <c r="F722" s="85"/>
      <c r="G722" s="85"/>
      <c r="H722" s="85"/>
    </row>
    <row r="723" spans="1:8">
      <c r="A723" s="83"/>
      <c r="B723" s="84"/>
      <c r="C723" s="84"/>
      <c r="D723" s="84"/>
      <c r="E723" s="84"/>
      <c r="F723" s="85"/>
      <c r="G723" s="85"/>
      <c r="H723" s="85"/>
    </row>
    <row r="724" spans="1:8">
      <c r="A724" s="83"/>
      <c r="B724" s="84"/>
      <c r="C724" s="84"/>
      <c r="D724" s="84"/>
      <c r="E724" s="84"/>
      <c r="F724" s="85"/>
      <c r="G724" s="85"/>
      <c r="H724" s="85"/>
    </row>
    <row r="725" spans="1:8">
      <c r="A725" s="83"/>
      <c r="B725" s="84"/>
      <c r="C725" s="84"/>
      <c r="D725" s="84"/>
      <c r="E725" s="84"/>
      <c r="F725" s="85"/>
      <c r="G725" s="85"/>
      <c r="H725" s="85"/>
    </row>
    <row r="726" spans="1:8">
      <c r="A726" s="83"/>
      <c r="B726" s="84"/>
      <c r="C726" s="84"/>
      <c r="D726" s="84"/>
      <c r="E726" s="84"/>
      <c r="F726" s="85"/>
      <c r="G726" s="85"/>
      <c r="H726" s="85"/>
    </row>
    <row r="727" spans="1:8">
      <c r="A727" s="83"/>
      <c r="B727" s="84"/>
      <c r="C727" s="84"/>
      <c r="D727" s="84"/>
      <c r="E727" s="84"/>
      <c r="F727" s="85"/>
      <c r="G727" s="85"/>
      <c r="H727" s="85"/>
    </row>
    <row r="728" spans="1:8">
      <c r="A728" s="83"/>
      <c r="B728" s="84"/>
      <c r="C728" s="84"/>
      <c r="D728" s="84"/>
      <c r="E728" s="84"/>
      <c r="F728" s="85"/>
      <c r="G728" s="85"/>
      <c r="H728" s="85"/>
    </row>
    <row r="729" spans="1:8">
      <c r="A729" s="83"/>
      <c r="B729" s="84"/>
      <c r="C729" s="84"/>
      <c r="D729" s="84"/>
      <c r="E729" s="84"/>
      <c r="F729" s="85"/>
      <c r="G729" s="85"/>
      <c r="H729" s="85"/>
    </row>
    <row r="730" spans="1:8">
      <c r="A730" s="83"/>
      <c r="B730" s="84"/>
      <c r="C730" s="84"/>
      <c r="D730" s="84"/>
      <c r="E730" s="84"/>
      <c r="F730" s="85"/>
      <c r="G730" s="85"/>
      <c r="H730" s="85"/>
    </row>
    <row r="731" spans="1:8">
      <c r="A731" s="83"/>
      <c r="B731" s="84"/>
      <c r="C731" s="84"/>
      <c r="D731" s="84"/>
      <c r="E731" s="84"/>
      <c r="F731" s="85"/>
      <c r="G731" s="85"/>
      <c r="H731" s="85"/>
    </row>
    <row r="732" spans="1:8">
      <c r="A732" s="83"/>
      <c r="B732" s="84"/>
      <c r="C732" s="84"/>
      <c r="D732" s="84"/>
      <c r="E732" s="84"/>
      <c r="F732" s="85"/>
      <c r="G732" s="85"/>
      <c r="H732" s="85"/>
    </row>
    <row r="733" spans="1:8">
      <c r="A733" s="83"/>
      <c r="B733" s="84"/>
      <c r="C733" s="84"/>
      <c r="D733" s="84"/>
      <c r="E733" s="84"/>
      <c r="F733" s="85"/>
      <c r="G733" s="85"/>
      <c r="H733" s="85"/>
    </row>
    <row r="734" spans="1:8">
      <c r="A734" s="83"/>
      <c r="B734" s="84"/>
      <c r="C734" s="84"/>
      <c r="D734" s="84"/>
      <c r="E734" s="84"/>
      <c r="F734" s="85"/>
      <c r="G734" s="85"/>
      <c r="H734" s="85"/>
    </row>
    <row r="735" spans="1:8">
      <c r="A735" s="83"/>
      <c r="B735" s="84"/>
      <c r="C735" s="84"/>
      <c r="D735" s="84"/>
      <c r="E735" s="84"/>
      <c r="F735" s="85"/>
      <c r="G735" s="85"/>
      <c r="H735" s="85"/>
    </row>
    <row r="736" spans="1:8">
      <c r="A736" s="83"/>
      <c r="B736" s="84"/>
      <c r="C736" s="84"/>
      <c r="D736" s="84"/>
      <c r="E736" s="84"/>
      <c r="F736" s="85"/>
      <c r="G736" s="85"/>
      <c r="H736" s="85"/>
    </row>
    <row r="737" spans="1:8">
      <c r="A737" s="83"/>
      <c r="B737" s="84"/>
      <c r="C737" s="84"/>
      <c r="D737" s="84"/>
      <c r="E737" s="84"/>
      <c r="F737" s="85"/>
      <c r="G737" s="85"/>
      <c r="H737" s="85"/>
    </row>
    <row r="738" spans="1:8">
      <c r="A738" s="83"/>
      <c r="B738" s="84"/>
      <c r="C738" s="84"/>
      <c r="D738" s="84"/>
      <c r="E738" s="84"/>
      <c r="F738" s="85"/>
      <c r="G738" s="85"/>
      <c r="H738" s="85"/>
    </row>
    <row r="739" spans="1:8">
      <c r="A739" s="83"/>
      <c r="B739" s="84"/>
      <c r="C739" s="84"/>
      <c r="D739" s="84"/>
      <c r="E739" s="84"/>
      <c r="F739" s="85"/>
      <c r="G739" s="85"/>
      <c r="H739" s="85"/>
    </row>
    <row r="740" spans="1:8">
      <c r="A740" s="83"/>
      <c r="B740" s="84"/>
      <c r="C740" s="84"/>
      <c r="D740" s="84"/>
      <c r="E740" s="84"/>
      <c r="F740" s="85"/>
      <c r="G740" s="85"/>
      <c r="H740" s="85"/>
    </row>
    <row r="741" spans="1:8">
      <c r="A741" s="83"/>
      <c r="B741" s="84"/>
      <c r="C741" s="84"/>
      <c r="D741" s="84"/>
      <c r="E741" s="84"/>
      <c r="F741" s="85"/>
      <c r="G741" s="85"/>
      <c r="H741" s="85"/>
    </row>
    <row r="742" spans="1:8">
      <c r="A742" s="83"/>
      <c r="B742" s="84"/>
      <c r="C742" s="84"/>
      <c r="D742" s="84"/>
      <c r="E742" s="84"/>
      <c r="F742" s="85"/>
      <c r="G742" s="85"/>
      <c r="H742" s="85"/>
    </row>
    <row r="743" spans="1:8">
      <c r="A743" s="83"/>
      <c r="B743" s="84"/>
      <c r="C743" s="84"/>
      <c r="D743" s="84"/>
      <c r="E743" s="84"/>
      <c r="F743" s="85"/>
      <c r="G743" s="85"/>
      <c r="H743" s="85"/>
    </row>
    <row r="744" spans="1:8">
      <c r="A744" s="83"/>
      <c r="B744" s="84"/>
      <c r="C744" s="84"/>
      <c r="D744" s="84"/>
      <c r="E744" s="84"/>
      <c r="F744" s="85"/>
      <c r="G744" s="85"/>
      <c r="H744" s="85"/>
    </row>
    <row r="745" spans="1:8">
      <c r="A745" s="83"/>
      <c r="B745" s="84"/>
      <c r="C745" s="84"/>
      <c r="D745" s="84"/>
      <c r="E745" s="84"/>
      <c r="F745" s="85"/>
      <c r="G745" s="85"/>
      <c r="H745" s="85"/>
    </row>
    <row r="746" spans="1:8">
      <c r="A746" s="83"/>
      <c r="B746" s="84"/>
      <c r="C746" s="84"/>
      <c r="D746" s="84"/>
      <c r="E746" s="84"/>
      <c r="F746" s="85"/>
      <c r="G746" s="85"/>
      <c r="H746" s="85"/>
    </row>
    <row r="747" spans="1:8">
      <c r="A747" s="83"/>
      <c r="B747" s="84"/>
      <c r="C747" s="84"/>
      <c r="D747" s="84"/>
      <c r="E747" s="84"/>
      <c r="F747" s="85"/>
      <c r="G747" s="85"/>
      <c r="H747" s="85"/>
    </row>
    <row r="748" spans="1:8">
      <c r="A748" s="83"/>
      <c r="B748" s="84"/>
      <c r="C748" s="84"/>
      <c r="D748" s="84"/>
      <c r="E748" s="84"/>
      <c r="F748" s="85"/>
      <c r="G748" s="85"/>
      <c r="H748" s="85"/>
    </row>
    <row r="749" spans="1:8">
      <c r="A749" s="83"/>
      <c r="B749" s="84"/>
      <c r="C749" s="84"/>
      <c r="D749" s="84"/>
      <c r="E749" s="84"/>
      <c r="F749" s="85"/>
      <c r="G749" s="85"/>
      <c r="H749" s="85"/>
    </row>
    <row r="750" spans="1:8">
      <c r="A750" s="83"/>
      <c r="B750" s="84"/>
      <c r="C750" s="84"/>
      <c r="D750" s="84"/>
      <c r="E750" s="84"/>
      <c r="F750" s="85"/>
      <c r="G750" s="85"/>
      <c r="H750" s="85"/>
    </row>
    <row r="751" spans="1:8">
      <c r="A751" s="83"/>
      <c r="B751" s="84"/>
      <c r="C751" s="84"/>
      <c r="D751" s="84"/>
      <c r="E751" s="84"/>
      <c r="F751" s="85"/>
      <c r="G751" s="85"/>
      <c r="H751" s="85"/>
    </row>
    <row r="752" spans="1:8">
      <c r="A752" s="83"/>
      <c r="B752" s="84"/>
      <c r="C752" s="84"/>
      <c r="D752" s="84"/>
      <c r="E752" s="84"/>
      <c r="F752" s="85"/>
      <c r="G752" s="85"/>
      <c r="H752" s="85"/>
    </row>
    <row r="753" spans="1:8">
      <c r="A753" s="83"/>
      <c r="B753" s="84"/>
      <c r="C753" s="84"/>
      <c r="D753" s="84"/>
      <c r="E753" s="84"/>
      <c r="F753" s="85"/>
      <c r="G753" s="85"/>
      <c r="H753" s="85"/>
    </row>
    <row r="754" spans="1:8">
      <c r="A754" s="83"/>
      <c r="B754" s="84"/>
      <c r="C754" s="84"/>
      <c r="D754" s="84"/>
      <c r="E754" s="84"/>
      <c r="F754" s="85"/>
      <c r="G754" s="85"/>
      <c r="H754" s="85"/>
    </row>
    <row r="755" spans="1:8">
      <c r="A755" s="83"/>
      <c r="B755" s="84"/>
      <c r="C755" s="84"/>
      <c r="D755" s="84"/>
      <c r="E755" s="84"/>
      <c r="F755" s="85"/>
      <c r="G755" s="85"/>
      <c r="H755" s="85"/>
    </row>
    <row r="756" spans="1:8">
      <c r="A756" s="83"/>
      <c r="B756" s="84"/>
      <c r="C756" s="84"/>
      <c r="D756" s="84"/>
      <c r="E756" s="84"/>
      <c r="F756" s="85"/>
      <c r="G756" s="85"/>
      <c r="H756" s="85"/>
    </row>
    <row r="757" spans="1:8">
      <c r="A757" s="83"/>
      <c r="B757" s="84"/>
      <c r="C757" s="84"/>
      <c r="D757" s="84"/>
      <c r="E757" s="84"/>
      <c r="F757" s="85"/>
      <c r="G757" s="85"/>
      <c r="H757" s="85"/>
    </row>
    <row r="758" spans="1:8">
      <c r="A758" s="83"/>
      <c r="B758" s="84"/>
      <c r="C758" s="84"/>
      <c r="D758" s="84"/>
      <c r="E758" s="84"/>
      <c r="F758" s="85"/>
      <c r="G758" s="85"/>
      <c r="H758" s="85"/>
    </row>
    <row r="759" spans="1:8">
      <c r="A759" s="83"/>
      <c r="B759" s="84"/>
      <c r="C759" s="84"/>
      <c r="D759" s="84"/>
      <c r="E759" s="84"/>
      <c r="F759" s="85"/>
      <c r="G759" s="85"/>
      <c r="H759" s="85"/>
    </row>
    <row r="760" spans="1:8">
      <c r="A760" s="83"/>
      <c r="B760" s="84"/>
      <c r="C760" s="84"/>
      <c r="D760" s="84"/>
      <c r="E760" s="84"/>
      <c r="F760" s="85"/>
      <c r="G760" s="85"/>
      <c r="H760" s="85"/>
    </row>
    <row r="761" spans="1:8">
      <c r="A761" s="83"/>
      <c r="B761" s="84"/>
      <c r="C761" s="84"/>
      <c r="D761" s="84"/>
      <c r="E761" s="84"/>
      <c r="F761" s="85"/>
      <c r="G761" s="85"/>
      <c r="H761" s="85"/>
    </row>
    <row r="762" spans="1:8">
      <c r="A762" s="83"/>
      <c r="B762" s="84"/>
      <c r="C762" s="84"/>
      <c r="D762" s="84"/>
      <c r="E762" s="84"/>
      <c r="F762" s="85"/>
      <c r="G762" s="85"/>
      <c r="H762" s="85"/>
    </row>
    <row r="763" spans="1:8">
      <c r="A763" s="83"/>
      <c r="B763" s="84"/>
      <c r="C763" s="84"/>
      <c r="D763" s="84"/>
      <c r="E763" s="84"/>
      <c r="F763" s="85"/>
      <c r="G763" s="85"/>
      <c r="H763" s="85"/>
    </row>
    <row r="764" spans="1:8">
      <c r="A764" s="83"/>
      <c r="B764" s="84"/>
      <c r="C764" s="84"/>
      <c r="D764" s="84"/>
      <c r="E764" s="84"/>
      <c r="F764" s="85"/>
      <c r="G764" s="85"/>
      <c r="H764" s="85"/>
    </row>
    <row r="765" spans="1:8">
      <c r="A765" s="83"/>
      <c r="B765" s="84"/>
      <c r="C765" s="84"/>
      <c r="D765" s="84"/>
      <c r="E765" s="84"/>
      <c r="F765" s="85"/>
      <c r="G765" s="85"/>
      <c r="H765" s="85"/>
    </row>
    <row r="766" spans="1:8">
      <c r="A766" s="83"/>
      <c r="B766" s="84"/>
      <c r="C766" s="84"/>
      <c r="D766" s="84"/>
      <c r="E766" s="84"/>
      <c r="F766" s="85"/>
      <c r="G766" s="85"/>
      <c r="H766" s="85"/>
    </row>
    <row r="767" spans="1:8">
      <c r="A767" s="83"/>
      <c r="B767" s="84"/>
      <c r="C767" s="84"/>
      <c r="D767" s="84"/>
      <c r="E767" s="84"/>
      <c r="F767" s="85"/>
      <c r="G767" s="85"/>
      <c r="H767" s="85"/>
    </row>
    <row r="768" spans="1:8">
      <c r="A768" s="83"/>
      <c r="B768" s="84"/>
      <c r="C768" s="84"/>
      <c r="D768" s="84"/>
      <c r="E768" s="84"/>
      <c r="F768" s="85"/>
      <c r="G768" s="85"/>
      <c r="H768" s="85"/>
    </row>
    <row r="769" spans="1:8">
      <c r="A769" s="83"/>
      <c r="B769" s="84"/>
      <c r="C769" s="84"/>
      <c r="D769" s="84"/>
      <c r="E769" s="84"/>
      <c r="F769" s="85"/>
      <c r="G769" s="85"/>
      <c r="H769" s="85"/>
    </row>
    <row r="770" spans="1:8">
      <c r="A770" s="83"/>
      <c r="B770" s="84"/>
      <c r="C770" s="84"/>
      <c r="D770" s="84"/>
      <c r="E770" s="84"/>
      <c r="F770" s="85"/>
      <c r="G770" s="85"/>
      <c r="H770" s="85"/>
    </row>
    <row r="771" spans="1:8">
      <c r="A771" s="83"/>
      <c r="B771" s="84"/>
      <c r="C771" s="84"/>
      <c r="D771" s="84"/>
      <c r="E771" s="84"/>
      <c r="F771" s="85"/>
      <c r="G771" s="85"/>
      <c r="H771" s="85"/>
    </row>
    <row r="772" spans="1:8">
      <c r="A772" s="83"/>
      <c r="B772" s="84"/>
      <c r="C772" s="84"/>
      <c r="D772" s="84"/>
      <c r="E772" s="84"/>
      <c r="F772" s="85"/>
      <c r="G772" s="85"/>
      <c r="H772" s="85"/>
    </row>
    <row r="773" spans="1:8">
      <c r="A773" s="83"/>
      <c r="B773" s="84"/>
      <c r="C773" s="84"/>
      <c r="D773" s="84"/>
      <c r="E773" s="84"/>
      <c r="F773" s="85"/>
      <c r="G773" s="85"/>
      <c r="H773" s="85"/>
    </row>
    <row r="774" spans="1:8">
      <c r="A774" s="83"/>
      <c r="B774" s="84"/>
      <c r="C774" s="84"/>
      <c r="D774" s="84"/>
      <c r="E774" s="84"/>
      <c r="F774" s="85"/>
      <c r="G774" s="85"/>
      <c r="H774" s="85"/>
    </row>
    <row r="775" spans="1:8">
      <c r="A775" s="83"/>
      <c r="B775" s="84"/>
      <c r="C775" s="84"/>
      <c r="D775" s="84"/>
      <c r="E775" s="84"/>
      <c r="F775" s="85"/>
      <c r="G775" s="85"/>
      <c r="H775" s="85"/>
    </row>
    <row r="776" spans="1:8">
      <c r="A776" s="83"/>
      <c r="B776" s="84"/>
      <c r="C776" s="84"/>
      <c r="D776" s="84"/>
      <c r="E776" s="84"/>
      <c r="F776" s="85"/>
      <c r="G776" s="85"/>
      <c r="H776" s="85"/>
    </row>
    <row r="777" spans="1:8">
      <c r="A777" s="83"/>
      <c r="B777" s="84"/>
      <c r="C777" s="84"/>
      <c r="D777" s="84"/>
      <c r="E777" s="84"/>
      <c r="F777" s="85"/>
      <c r="G777" s="85"/>
      <c r="H777" s="85"/>
    </row>
    <row r="778" spans="1:8">
      <c r="A778" s="83"/>
      <c r="B778" s="84"/>
      <c r="C778" s="84"/>
      <c r="D778" s="84"/>
      <c r="E778" s="84"/>
      <c r="F778" s="85"/>
      <c r="G778" s="85"/>
      <c r="H778" s="85"/>
    </row>
    <row r="779" spans="1:8">
      <c r="A779" s="83"/>
      <c r="B779" s="84"/>
      <c r="C779" s="84"/>
      <c r="D779" s="84"/>
      <c r="E779" s="84"/>
      <c r="F779" s="85"/>
      <c r="G779" s="85"/>
      <c r="H779" s="85"/>
    </row>
    <row r="780" spans="1:8">
      <c r="A780" s="83"/>
      <c r="B780" s="84"/>
      <c r="C780" s="84"/>
      <c r="D780" s="84"/>
      <c r="E780" s="84"/>
      <c r="F780" s="85"/>
      <c r="G780" s="85"/>
      <c r="H780" s="85"/>
    </row>
    <row r="781" spans="1:8">
      <c r="A781" s="83"/>
      <c r="B781" s="84"/>
      <c r="C781" s="84"/>
      <c r="D781" s="84"/>
      <c r="E781" s="84"/>
      <c r="F781" s="85"/>
      <c r="G781" s="85"/>
      <c r="H781" s="85"/>
    </row>
    <row r="782" spans="1:8">
      <c r="A782" s="83"/>
      <c r="B782" s="84"/>
      <c r="C782" s="84"/>
      <c r="D782" s="84"/>
      <c r="E782" s="84"/>
      <c r="F782" s="85"/>
      <c r="G782" s="85"/>
      <c r="H782" s="85"/>
    </row>
    <row r="783" spans="1:8">
      <c r="A783" s="83"/>
      <c r="B783" s="84"/>
      <c r="C783" s="84"/>
      <c r="D783" s="84"/>
      <c r="E783" s="84"/>
      <c r="F783" s="85"/>
      <c r="G783" s="85"/>
      <c r="H783" s="85"/>
    </row>
    <row r="784" spans="1:8">
      <c r="A784" s="83"/>
      <c r="B784" s="84"/>
      <c r="C784" s="84"/>
      <c r="D784" s="84"/>
      <c r="E784" s="84"/>
      <c r="F784" s="85"/>
      <c r="G784" s="85"/>
      <c r="H784" s="85"/>
    </row>
    <row r="785" spans="1:8">
      <c r="A785" s="83"/>
      <c r="B785" s="84"/>
      <c r="C785" s="84"/>
      <c r="D785" s="84"/>
      <c r="E785" s="84"/>
      <c r="F785" s="85"/>
      <c r="G785" s="85"/>
      <c r="H785" s="85"/>
    </row>
    <row r="786" spans="1:8">
      <c r="A786" s="83"/>
      <c r="B786" s="84"/>
      <c r="C786" s="84"/>
      <c r="D786" s="84"/>
      <c r="E786" s="84"/>
      <c r="F786" s="85"/>
      <c r="G786" s="85"/>
      <c r="H786" s="85"/>
    </row>
    <row r="787" spans="1:8">
      <c r="A787" s="83"/>
      <c r="B787" s="84"/>
      <c r="C787" s="84"/>
      <c r="D787" s="84"/>
      <c r="E787" s="84"/>
      <c r="F787" s="85"/>
      <c r="G787" s="85"/>
      <c r="H787" s="85"/>
    </row>
    <row r="788" spans="1:8">
      <c r="A788" s="83"/>
      <c r="B788" s="84"/>
      <c r="C788" s="84"/>
      <c r="D788" s="84"/>
      <c r="E788" s="84"/>
      <c r="F788" s="85"/>
      <c r="G788" s="85"/>
      <c r="H788" s="85"/>
    </row>
    <row r="789" spans="1:8">
      <c r="A789" s="83"/>
      <c r="B789" s="84"/>
      <c r="C789" s="84"/>
      <c r="D789" s="84"/>
      <c r="E789" s="84"/>
      <c r="F789" s="85"/>
      <c r="G789" s="85"/>
      <c r="H789" s="85"/>
    </row>
    <row r="790" spans="1:8">
      <c r="A790" s="83"/>
      <c r="B790" s="84"/>
      <c r="C790" s="84"/>
      <c r="D790" s="84"/>
      <c r="E790" s="84"/>
      <c r="F790" s="85"/>
      <c r="G790" s="85"/>
      <c r="H790" s="85"/>
    </row>
    <row r="791" spans="1:8">
      <c r="A791" s="83"/>
      <c r="B791" s="84"/>
      <c r="C791" s="84"/>
      <c r="D791" s="84"/>
      <c r="E791" s="84"/>
      <c r="F791" s="85"/>
      <c r="G791" s="85"/>
      <c r="H791" s="85"/>
    </row>
    <row r="792" spans="1:8">
      <c r="A792" s="83"/>
      <c r="B792" s="84"/>
      <c r="C792" s="84"/>
      <c r="D792" s="84"/>
      <c r="E792" s="84"/>
      <c r="F792" s="85"/>
      <c r="G792" s="85"/>
      <c r="H792" s="85"/>
    </row>
    <row r="793" spans="1:8">
      <c r="A793" s="83"/>
      <c r="B793" s="84"/>
      <c r="C793" s="84"/>
      <c r="D793" s="84"/>
      <c r="E793" s="84"/>
      <c r="F793" s="85"/>
      <c r="G793" s="85"/>
      <c r="H793" s="85"/>
    </row>
    <row r="794" spans="1:8">
      <c r="A794" s="83"/>
      <c r="B794" s="84"/>
      <c r="C794" s="84"/>
      <c r="D794" s="84"/>
      <c r="E794" s="84"/>
      <c r="F794" s="85"/>
      <c r="G794" s="85"/>
      <c r="H794" s="85"/>
    </row>
    <row r="795" spans="1:8">
      <c r="A795" s="83"/>
      <c r="B795" s="84"/>
      <c r="C795" s="84"/>
      <c r="D795" s="84"/>
      <c r="E795" s="84"/>
      <c r="F795" s="85"/>
      <c r="G795" s="85"/>
      <c r="H795" s="85"/>
    </row>
    <row r="796" spans="1:8">
      <c r="A796" s="83"/>
      <c r="B796" s="84"/>
      <c r="C796" s="84"/>
      <c r="D796" s="84"/>
      <c r="E796" s="84"/>
      <c r="F796" s="85"/>
      <c r="G796" s="85"/>
      <c r="H796" s="85"/>
    </row>
    <row r="797" spans="1:8">
      <c r="A797" s="83"/>
      <c r="B797" s="84"/>
      <c r="C797" s="84"/>
      <c r="D797" s="84"/>
      <c r="E797" s="84"/>
      <c r="F797" s="85"/>
      <c r="G797" s="85"/>
      <c r="H797" s="85"/>
    </row>
    <row r="798" spans="1:8">
      <c r="A798" s="83"/>
      <c r="B798" s="84"/>
      <c r="C798" s="84"/>
      <c r="D798" s="84"/>
      <c r="E798" s="84"/>
      <c r="F798" s="85"/>
      <c r="G798" s="85"/>
      <c r="H798" s="85"/>
    </row>
    <row r="799" spans="1:8">
      <c r="A799" s="83"/>
      <c r="B799" s="84"/>
      <c r="C799" s="84"/>
      <c r="D799" s="84"/>
      <c r="E799" s="84"/>
      <c r="F799" s="85"/>
      <c r="G799" s="85"/>
      <c r="H799" s="85"/>
    </row>
    <row r="800" spans="1:8">
      <c r="A800" s="83"/>
      <c r="B800" s="84"/>
      <c r="C800" s="84"/>
      <c r="D800" s="84"/>
      <c r="E800" s="84"/>
      <c r="F800" s="85"/>
      <c r="G800" s="85"/>
      <c r="H800" s="85"/>
    </row>
    <row r="801" spans="1:8">
      <c r="A801" s="83"/>
      <c r="B801" s="84"/>
      <c r="C801" s="84"/>
      <c r="D801" s="84"/>
      <c r="E801" s="84"/>
      <c r="F801" s="85"/>
      <c r="G801" s="85"/>
      <c r="H801" s="85"/>
    </row>
    <row r="802" spans="1:8">
      <c r="A802" s="83"/>
      <c r="B802" s="84"/>
      <c r="C802" s="84"/>
      <c r="D802" s="84"/>
      <c r="E802" s="84"/>
      <c r="F802" s="85"/>
      <c r="G802" s="85"/>
      <c r="H802" s="85"/>
    </row>
    <row r="803" spans="1:8">
      <c r="A803" s="83"/>
      <c r="B803" s="84"/>
      <c r="C803" s="84"/>
      <c r="D803" s="84"/>
      <c r="E803" s="84"/>
      <c r="F803" s="85"/>
      <c r="G803" s="85"/>
      <c r="H803" s="85"/>
    </row>
    <row r="804" spans="1:8">
      <c r="A804" s="83"/>
      <c r="B804" s="84"/>
      <c r="C804" s="84"/>
      <c r="D804" s="84"/>
      <c r="E804" s="84"/>
      <c r="F804" s="85"/>
      <c r="G804" s="85"/>
      <c r="H804" s="85"/>
    </row>
    <row r="805" spans="1:8">
      <c r="A805" s="83"/>
      <c r="B805" s="84"/>
      <c r="C805" s="84"/>
      <c r="D805" s="84"/>
      <c r="E805" s="84"/>
      <c r="F805" s="85"/>
      <c r="G805" s="85"/>
      <c r="H805" s="85"/>
    </row>
    <row r="806" spans="1:8">
      <c r="A806" s="83"/>
      <c r="B806" s="84"/>
      <c r="C806" s="84"/>
      <c r="D806" s="84"/>
      <c r="E806" s="84"/>
      <c r="F806" s="85"/>
      <c r="G806" s="85"/>
      <c r="H806" s="85"/>
    </row>
    <row r="807" spans="1:8">
      <c r="A807" s="83"/>
      <c r="B807" s="84"/>
      <c r="C807" s="84"/>
      <c r="D807" s="84"/>
      <c r="E807" s="84"/>
      <c r="F807" s="85"/>
      <c r="G807" s="85"/>
      <c r="H807" s="85"/>
    </row>
    <row r="808" spans="1:8">
      <c r="A808" s="83"/>
      <c r="B808" s="84"/>
      <c r="C808" s="84"/>
      <c r="D808" s="84"/>
      <c r="E808" s="84"/>
      <c r="F808" s="85"/>
      <c r="G808" s="85"/>
      <c r="H808" s="85"/>
    </row>
    <row r="809" spans="1:8">
      <c r="A809" s="83"/>
      <c r="B809" s="84"/>
      <c r="C809" s="84"/>
      <c r="D809" s="84"/>
      <c r="E809" s="84"/>
      <c r="F809" s="85"/>
      <c r="G809" s="85"/>
      <c r="H809" s="85"/>
    </row>
    <row r="810" spans="1:8">
      <c r="A810" s="83"/>
      <c r="B810" s="84"/>
      <c r="C810" s="84"/>
      <c r="D810" s="84"/>
      <c r="E810" s="84"/>
      <c r="F810" s="85"/>
      <c r="G810" s="85"/>
      <c r="H810" s="85"/>
    </row>
    <row r="811" spans="1:8">
      <c r="A811" s="83"/>
      <c r="B811" s="84"/>
      <c r="C811" s="84"/>
      <c r="D811" s="84"/>
      <c r="E811" s="84"/>
      <c r="F811" s="85"/>
      <c r="G811" s="85"/>
      <c r="H811" s="85"/>
    </row>
    <row r="812" spans="1:8">
      <c r="A812" s="83"/>
      <c r="B812" s="84"/>
      <c r="C812" s="84"/>
      <c r="D812" s="84"/>
      <c r="E812" s="84"/>
      <c r="F812" s="85"/>
      <c r="G812" s="85"/>
      <c r="H812" s="85"/>
    </row>
    <row r="813" spans="1:8">
      <c r="A813" s="83"/>
      <c r="B813" s="84"/>
      <c r="C813" s="84"/>
      <c r="D813" s="84"/>
      <c r="E813" s="84"/>
      <c r="F813" s="85"/>
      <c r="G813" s="85"/>
      <c r="H813" s="85"/>
    </row>
    <row r="814" spans="1:8">
      <c r="A814" s="83"/>
      <c r="B814" s="84"/>
      <c r="C814" s="84"/>
      <c r="D814" s="84"/>
      <c r="E814" s="84"/>
      <c r="F814" s="85"/>
      <c r="G814" s="85"/>
      <c r="H814" s="85"/>
    </row>
    <row r="815" spans="1:8">
      <c r="A815" s="83"/>
      <c r="B815" s="84"/>
      <c r="C815" s="84"/>
      <c r="D815" s="84"/>
      <c r="E815" s="84"/>
      <c r="F815" s="85"/>
      <c r="G815" s="85"/>
      <c r="H815" s="85"/>
    </row>
    <row r="816" spans="1:8">
      <c r="A816" s="83"/>
      <c r="B816" s="84"/>
      <c r="C816" s="84"/>
      <c r="D816" s="84"/>
      <c r="E816" s="84"/>
      <c r="F816" s="85"/>
      <c r="G816" s="85"/>
      <c r="H816" s="85"/>
    </row>
    <row r="817" spans="1:8">
      <c r="A817" s="83"/>
      <c r="B817" s="84"/>
      <c r="C817" s="84"/>
      <c r="D817" s="84"/>
      <c r="E817" s="84"/>
      <c r="F817" s="85"/>
      <c r="G817" s="85"/>
      <c r="H817" s="85"/>
    </row>
    <row r="818" spans="1:8">
      <c r="A818" s="83"/>
      <c r="B818" s="84"/>
      <c r="C818" s="84"/>
      <c r="D818" s="84"/>
      <c r="E818" s="84"/>
      <c r="F818" s="85"/>
      <c r="G818" s="85"/>
      <c r="H818" s="85"/>
    </row>
    <row r="819" spans="1:8">
      <c r="A819" s="83"/>
      <c r="B819" s="84"/>
      <c r="C819" s="84"/>
      <c r="D819" s="84"/>
      <c r="E819" s="84"/>
      <c r="F819" s="85"/>
      <c r="G819" s="85"/>
      <c r="H819" s="85"/>
    </row>
    <row r="820" spans="1:8">
      <c r="A820" s="83"/>
      <c r="B820" s="84"/>
      <c r="C820" s="84"/>
      <c r="D820" s="84"/>
      <c r="E820" s="84"/>
      <c r="F820" s="85"/>
      <c r="G820" s="85"/>
      <c r="H820" s="85"/>
    </row>
    <row r="821" spans="1:8">
      <c r="A821" s="83"/>
      <c r="B821" s="84"/>
      <c r="C821" s="84"/>
      <c r="D821" s="84"/>
      <c r="E821" s="84"/>
      <c r="F821" s="85"/>
      <c r="G821" s="85"/>
      <c r="H821" s="85"/>
    </row>
    <row r="822" spans="1:8">
      <c r="A822" s="83"/>
      <c r="B822" s="84"/>
      <c r="C822" s="84"/>
      <c r="D822" s="84"/>
      <c r="E822" s="84"/>
      <c r="F822" s="85"/>
      <c r="G822" s="85"/>
      <c r="H822" s="85"/>
    </row>
    <row r="823" spans="1:8">
      <c r="A823" s="83"/>
      <c r="B823" s="84"/>
      <c r="C823" s="84"/>
      <c r="D823" s="84"/>
      <c r="E823" s="84"/>
      <c r="F823" s="85"/>
      <c r="G823" s="85"/>
      <c r="H823" s="85"/>
    </row>
    <row r="824" spans="1:8">
      <c r="A824" s="83"/>
      <c r="B824" s="84"/>
      <c r="C824" s="84"/>
      <c r="D824" s="84"/>
      <c r="E824" s="84"/>
      <c r="F824" s="85"/>
      <c r="G824" s="85"/>
      <c r="H824" s="85"/>
    </row>
    <row r="825" spans="1:8">
      <c r="A825" s="83"/>
      <c r="B825" s="84"/>
      <c r="C825" s="84"/>
      <c r="D825" s="84"/>
      <c r="E825" s="84"/>
      <c r="F825" s="85"/>
      <c r="G825" s="85"/>
      <c r="H825" s="85"/>
    </row>
    <row r="826" spans="1:8">
      <c r="A826" s="83"/>
      <c r="B826" s="84"/>
      <c r="C826" s="84"/>
      <c r="D826" s="84"/>
      <c r="E826" s="84"/>
      <c r="F826" s="85"/>
      <c r="G826" s="85"/>
      <c r="H826" s="85"/>
    </row>
    <row r="827" spans="1:8">
      <c r="A827" s="83"/>
      <c r="B827" s="84"/>
      <c r="C827" s="84"/>
      <c r="D827" s="84"/>
      <c r="E827" s="84"/>
      <c r="F827" s="85"/>
      <c r="G827" s="85"/>
      <c r="H827" s="85"/>
    </row>
    <row r="828" spans="1:8">
      <c r="A828" s="83"/>
      <c r="B828" s="84"/>
      <c r="C828" s="84"/>
      <c r="D828" s="84"/>
      <c r="E828" s="84"/>
      <c r="F828" s="85"/>
      <c r="G828" s="85"/>
      <c r="H828" s="85"/>
    </row>
    <row r="829" spans="1:8">
      <c r="A829" s="83"/>
      <c r="B829" s="84"/>
      <c r="C829" s="84"/>
      <c r="D829" s="84"/>
      <c r="E829" s="84"/>
      <c r="F829" s="85"/>
      <c r="G829" s="85"/>
      <c r="H829" s="85"/>
    </row>
    <row r="830" spans="1:8">
      <c r="A830" s="83"/>
      <c r="B830" s="84"/>
      <c r="C830" s="84"/>
      <c r="D830" s="84"/>
      <c r="E830" s="84"/>
      <c r="F830" s="85"/>
      <c r="G830" s="85"/>
      <c r="H830" s="85"/>
    </row>
    <row r="831" spans="1:8">
      <c r="A831" s="83"/>
      <c r="B831" s="84"/>
      <c r="C831" s="84"/>
      <c r="D831" s="84"/>
      <c r="E831" s="84"/>
      <c r="F831" s="85"/>
      <c r="G831" s="85"/>
      <c r="H831" s="85"/>
    </row>
    <row r="832" spans="1:8">
      <c r="A832" s="83"/>
      <c r="B832" s="84"/>
      <c r="C832" s="84"/>
      <c r="D832" s="84"/>
      <c r="E832" s="84"/>
      <c r="F832" s="85"/>
      <c r="G832" s="85"/>
      <c r="H832" s="85"/>
    </row>
    <row r="833" spans="1:8">
      <c r="A833" s="83"/>
      <c r="B833" s="84"/>
      <c r="C833" s="84"/>
      <c r="D833" s="84"/>
      <c r="E833" s="84"/>
      <c r="F833" s="85"/>
      <c r="G833" s="85"/>
      <c r="H833" s="85"/>
    </row>
    <row r="834" spans="1:8">
      <c r="A834" s="83"/>
      <c r="B834" s="84"/>
      <c r="C834" s="84"/>
      <c r="D834" s="84"/>
      <c r="E834" s="84"/>
      <c r="F834" s="85"/>
      <c r="G834" s="85"/>
      <c r="H834" s="85"/>
    </row>
    <row r="835" spans="1:8">
      <c r="A835" s="83"/>
      <c r="B835" s="84"/>
      <c r="C835" s="84"/>
      <c r="D835" s="84"/>
      <c r="E835" s="84"/>
      <c r="F835" s="85"/>
      <c r="G835" s="85"/>
      <c r="H835" s="85"/>
    </row>
    <row r="836" spans="1:8">
      <c r="A836" s="83"/>
      <c r="B836" s="84"/>
      <c r="C836" s="84"/>
      <c r="D836" s="84"/>
      <c r="E836" s="84"/>
      <c r="F836" s="85"/>
      <c r="G836" s="85"/>
      <c r="H836" s="85"/>
    </row>
    <row r="837" spans="1:8">
      <c r="A837" s="83"/>
      <c r="B837" s="84"/>
      <c r="C837" s="84"/>
      <c r="D837" s="84"/>
      <c r="E837" s="84"/>
      <c r="F837" s="85"/>
      <c r="G837" s="85"/>
      <c r="H837" s="85"/>
    </row>
    <row r="838" spans="1:8">
      <c r="A838" s="83"/>
      <c r="B838" s="84"/>
      <c r="C838" s="84"/>
      <c r="D838" s="84"/>
      <c r="E838" s="84"/>
      <c r="F838" s="85"/>
      <c r="G838" s="85"/>
      <c r="H838" s="85"/>
    </row>
    <row r="839" spans="1:8">
      <c r="A839" s="83"/>
      <c r="B839" s="84"/>
      <c r="C839" s="84"/>
      <c r="D839" s="84"/>
      <c r="E839" s="84"/>
      <c r="F839" s="85"/>
      <c r="G839" s="85"/>
      <c r="H839" s="85"/>
    </row>
    <row r="840" spans="1:8">
      <c r="A840" s="83"/>
      <c r="B840" s="84"/>
      <c r="C840" s="84"/>
      <c r="D840" s="84"/>
      <c r="E840" s="84"/>
      <c r="F840" s="85"/>
      <c r="G840" s="85"/>
      <c r="H840" s="85"/>
    </row>
    <row r="841" spans="1:8">
      <c r="A841" s="83"/>
      <c r="B841" s="84"/>
      <c r="C841" s="84"/>
      <c r="D841" s="84"/>
      <c r="E841" s="84"/>
      <c r="F841" s="85"/>
      <c r="G841" s="85"/>
      <c r="H841" s="85"/>
    </row>
    <row r="842" spans="1:8">
      <c r="A842" s="83"/>
      <c r="B842" s="84"/>
      <c r="C842" s="84"/>
      <c r="D842" s="84"/>
      <c r="E842" s="84"/>
      <c r="F842" s="85"/>
      <c r="G842" s="85"/>
      <c r="H842" s="85"/>
    </row>
    <row r="843" spans="1:8">
      <c r="A843" s="83"/>
      <c r="B843" s="84"/>
      <c r="C843" s="84"/>
      <c r="D843" s="84"/>
      <c r="E843" s="84"/>
      <c r="F843" s="85"/>
      <c r="G843" s="85"/>
      <c r="H843" s="85"/>
    </row>
    <row r="844" spans="1:8">
      <c r="A844" s="83"/>
      <c r="B844" s="84"/>
      <c r="C844" s="84"/>
      <c r="D844" s="84"/>
      <c r="E844" s="84"/>
      <c r="F844" s="85"/>
      <c r="G844" s="85"/>
      <c r="H844" s="85"/>
    </row>
    <row r="845" spans="1:8">
      <c r="A845" s="83"/>
      <c r="B845" s="84"/>
      <c r="C845" s="84"/>
      <c r="D845" s="84"/>
      <c r="E845" s="84"/>
      <c r="F845" s="85"/>
      <c r="G845" s="85"/>
      <c r="H845" s="85"/>
    </row>
    <row r="846" spans="1:8">
      <c r="A846" s="83"/>
      <c r="B846" s="84"/>
      <c r="C846" s="84"/>
      <c r="D846" s="84"/>
      <c r="E846" s="84"/>
      <c r="F846" s="85"/>
      <c r="G846" s="85"/>
      <c r="H846" s="85"/>
    </row>
    <row r="847" spans="1:8">
      <c r="A847" s="83"/>
      <c r="B847" s="84"/>
      <c r="C847" s="84"/>
      <c r="D847" s="84"/>
      <c r="E847" s="84"/>
      <c r="F847" s="85"/>
      <c r="G847" s="85"/>
      <c r="H847" s="85"/>
    </row>
    <row r="848" spans="1:8">
      <c r="A848" s="83"/>
      <c r="B848" s="84"/>
      <c r="C848" s="84"/>
      <c r="D848" s="84"/>
      <c r="E848" s="84"/>
      <c r="F848" s="85"/>
      <c r="G848" s="85"/>
      <c r="H848" s="85"/>
    </row>
    <row r="849" spans="1:8">
      <c r="A849" s="83"/>
      <c r="B849" s="84"/>
      <c r="C849" s="84"/>
      <c r="D849" s="84"/>
      <c r="E849" s="84"/>
      <c r="F849" s="85"/>
      <c r="G849" s="85"/>
      <c r="H849" s="85"/>
    </row>
    <row r="850" spans="1:8">
      <c r="A850" s="83"/>
      <c r="B850" s="84"/>
      <c r="C850" s="84"/>
      <c r="D850" s="84"/>
      <c r="E850" s="84"/>
      <c r="F850" s="85"/>
      <c r="G850" s="85"/>
      <c r="H850" s="85"/>
    </row>
    <row r="851" spans="1:8">
      <c r="A851" s="83"/>
      <c r="B851" s="84"/>
      <c r="C851" s="84"/>
      <c r="D851" s="84"/>
      <c r="E851" s="84"/>
      <c r="F851" s="85"/>
      <c r="G851" s="85"/>
      <c r="H851" s="85"/>
    </row>
    <row r="852" spans="1:8">
      <c r="A852" s="83"/>
      <c r="B852" s="84"/>
      <c r="C852" s="84"/>
      <c r="D852" s="84"/>
      <c r="E852" s="84"/>
      <c r="F852" s="85"/>
      <c r="G852" s="85"/>
      <c r="H852" s="85"/>
    </row>
    <row r="853" spans="1:8">
      <c r="A853" s="83"/>
      <c r="B853" s="84"/>
      <c r="C853" s="84"/>
      <c r="D853" s="84"/>
      <c r="E853" s="84"/>
      <c r="F853" s="85"/>
      <c r="G853" s="85"/>
      <c r="H853" s="85"/>
    </row>
    <row r="854" spans="1:8">
      <c r="A854" s="83"/>
      <c r="B854" s="84"/>
      <c r="C854" s="84"/>
      <c r="D854" s="84"/>
      <c r="E854" s="84"/>
      <c r="F854" s="85"/>
      <c r="G854" s="85"/>
      <c r="H854" s="85"/>
    </row>
    <row r="855" spans="1:8">
      <c r="A855" s="83"/>
      <c r="B855" s="84"/>
      <c r="C855" s="84"/>
      <c r="D855" s="84"/>
      <c r="E855" s="84"/>
      <c r="F855" s="85"/>
      <c r="G855" s="85"/>
      <c r="H855" s="85"/>
    </row>
    <row r="856" spans="1:8">
      <c r="A856" s="83"/>
      <c r="B856" s="84"/>
      <c r="C856" s="84"/>
      <c r="D856" s="84"/>
      <c r="E856" s="84"/>
      <c r="F856" s="85"/>
      <c r="G856" s="85"/>
      <c r="H856" s="85"/>
    </row>
    <row r="857" spans="1:8">
      <c r="A857" s="83"/>
      <c r="B857" s="84"/>
      <c r="C857" s="84"/>
      <c r="D857" s="84"/>
      <c r="E857" s="84"/>
      <c r="F857" s="85"/>
      <c r="G857" s="85"/>
      <c r="H857" s="85"/>
    </row>
    <row r="858" spans="1:8">
      <c r="A858" s="83"/>
      <c r="B858" s="84"/>
      <c r="C858" s="84"/>
      <c r="D858" s="84"/>
      <c r="E858" s="84"/>
      <c r="F858" s="85"/>
      <c r="G858" s="85"/>
      <c r="H858" s="85"/>
    </row>
    <row r="859" spans="1:8">
      <c r="A859" s="83"/>
      <c r="B859" s="84"/>
      <c r="C859" s="84"/>
      <c r="D859" s="84"/>
      <c r="E859" s="84"/>
      <c r="F859" s="85"/>
      <c r="G859" s="85"/>
      <c r="H859" s="85"/>
    </row>
    <row r="860" spans="1:8">
      <c r="A860" s="83"/>
      <c r="B860" s="84"/>
      <c r="C860" s="84"/>
      <c r="D860" s="84"/>
      <c r="E860" s="84"/>
      <c r="F860" s="85"/>
      <c r="G860" s="85"/>
      <c r="H860" s="85"/>
    </row>
    <row r="861" spans="1:8">
      <c r="A861" s="83"/>
      <c r="B861" s="84"/>
      <c r="C861" s="84"/>
      <c r="D861" s="84"/>
      <c r="E861" s="84"/>
      <c r="F861" s="85"/>
      <c r="G861" s="85"/>
      <c r="H861" s="85"/>
    </row>
    <row r="862" spans="1:8">
      <c r="A862" s="83"/>
      <c r="B862" s="84"/>
      <c r="C862" s="84"/>
      <c r="D862" s="84"/>
      <c r="E862" s="84"/>
      <c r="F862" s="85"/>
      <c r="G862" s="85"/>
      <c r="H862" s="85"/>
    </row>
    <row r="863" spans="1:8">
      <c r="A863" s="83"/>
      <c r="B863" s="84"/>
      <c r="C863" s="84"/>
      <c r="D863" s="84"/>
      <c r="E863" s="84"/>
      <c r="F863" s="85"/>
      <c r="G863" s="85"/>
      <c r="H863" s="85"/>
    </row>
    <row r="864" spans="1:8">
      <c r="A864" s="83"/>
      <c r="B864" s="84"/>
      <c r="C864" s="84"/>
      <c r="D864" s="84"/>
      <c r="E864" s="84"/>
      <c r="F864" s="85"/>
      <c r="G864" s="85"/>
      <c r="H864" s="85"/>
    </row>
    <row r="865" spans="1:8">
      <c r="A865" s="83"/>
      <c r="B865" s="84"/>
      <c r="C865" s="84"/>
      <c r="D865" s="84"/>
      <c r="E865" s="84"/>
      <c r="F865" s="85"/>
      <c r="G865" s="85"/>
      <c r="H865" s="85"/>
    </row>
    <row r="866" spans="1:8">
      <c r="A866" s="83"/>
      <c r="B866" s="84"/>
      <c r="C866" s="84"/>
      <c r="D866" s="84"/>
      <c r="E866" s="84"/>
      <c r="F866" s="85"/>
      <c r="G866" s="85"/>
      <c r="H866" s="85"/>
    </row>
    <row r="867" spans="1:8">
      <c r="A867" s="83"/>
      <c r="B867" s="84"/>
      <c r="C867" s="84"/>
      <c r="D867" s="84"/>
      <c r="E867" s="84"/>
      <c r="F867" s="85"/>
      <c r="G867" s="85"/>
      <c r="H867" s="85"/>
    </row>
    <row r="868" spans="1:8">
      <c r="A868" s="83"/>
      <c r="B868" s="84"/>
      <c r="C868" s="84"/>
      <c r="D868" s="84"/>
      <c r="E868" s="84"/>
      <c r="F868" s="85"/>
      <c r="G868" s="85"/>
      <c r="H868" s="85"/>
    </row>
    <row r="869" spans="1:8">
      <c r="A869" s="83"/>
      <c r="B869" s="84"/>
      <c r="C869" s="84"/>
      <c r="D869" s="84"/>
      <c r="E869" s="84"/>
      <c r="F869" s="85"/>
      <c r="G869" s="85"/>
      <c r="H869" s="85"/>
    </row>
    <row r="870" spans="1:8">
      <c r="A870" s="83"/>
      <c r="B870" s="84"/>
      <c r="C870" s="84"/>
      <c r="D870" s="84"/>
      <c r="E870" s="84"/>
      <c r="F870" s="85"/>
      <c r="G870" s="85"/>
      <c r="H870" s="85"/>
    </row>
    <row r="871" spans="1:8">
      <c r="A871" s="83"/>
      <c r="B871" s="84"/>
      <c r="C871" s="84"/>
      <c r="D871" s="84"/>
      <c r="E871" s="84"/>
      <c r="F871" s="85"/>
      <c r="G871" s="85"/>
      <c r="H871" s="85"/>
    </row>
    <row r="872" spans="1:8">
      <c r="A872" s="83"/>
      <c r="B872" s="84"/>
      <c r="C872" s="84"/>
      <c r="D872" s="84"/>
      <c r="E872" s="84"/>
      <c r="F872" s="85"/>
      <c r="G872" s="85"/>
      <c r="H872" s="85"/>
    </row>
    <row r="873" spans="1:8">
      <c r="A873" s="83"/>
      <c r="B873" s="84"/>
      <c r="C873" s="84"/>
      <c r="D873" s="84"/>
      <c r="E873" s="84"/>
      <c r="F873" s="85"/>
      <c r="G873" s="85"/>
      <c r="H873" s="85"/>
    </row>
    <row r="874" spans="1:8">
      <c r="A874" s="83"/>
      <c r="B874" s="84"/>
      <c r="C874" s="84"/>
      <c r="D874" s="84"/>
      <c r="E874" s="84"/>
      <c r="F874" s="85"/>
      <c r="G874" s="85"/>
      <c r="H874" s="85"/>
    </row>
    <row r="875" spans="1:8">
      <c r="A875" s="83"/>
      <c r="B875" s="84"/>
      <c r="C875" s="84"/>
      <c r="D875" s="84"/>
      <c r="E875" s="84"/>
      <c r="F875" s="85"/>
      <c r="G875" s="85"/>
      <c r="H875" s="85"/>
    </row>
    <row r="876" spans="1:8">
      <c r="A876" s="83"/>
      <c r="B876" s="84"/>
      <c r="C876" s="84"/>
      <c r="D876" s="84"/>
      <c r="E876" s="84"/>
      <c r="F876" s="85"/>
      <c r="G876" s="85"/>
      <c r="H876" s="85"/>
    </row>
    <row r="877" spans="1:8">
      <c r="A877" s="83"/>
      <c r="B877" s="84"/>
      <c r="C877" s="84"/>
      <c r="D877" s="84"/>
      <c r="E877" s="84"/>
      <c r="F877" s="85"/>
      <c r="G877" s="85"/>
      <c r="H877" s="85"/>
    </row>
    <row r="878" spans="1:8">
      <c r="A878" s="83"/>
      <c r="B878" s="84"/>
      <c r="C878" s="84"/>
      <c r="D878" s="84"/>
      <c r="E878" s="84"/>
      <c r="F878" s="85"/>
      <c r="G878" s="85"/>
      <c r="H878" s="85"/>
    </row>
    <row r="879" spans="1:8">
      <c r="A879" s="83"/>
      <c r="B879" s="84"/>
      <c r="C879" s="84"/>
      <c r="D879" s="84"/>
      <c r="E879" s="84"/>
      <c r="F879" s="85"/>
      <c r="G879" s="85"/>
      <c r="H879" s="85"/>
    </row>
    <row r="880" spans="1:8">
      <c r="A880" s="83"/>
      <c r="B880" s="84"/>
      <c r="C880" s="84"/>
      <c r="D880" s="84"/>
      <c r="E880" s="84"/>
      <c r="F880" s="85"/>
      <c r="G880" s="85"/>
      <c r="H880" s="85"/>
    </row>
    <row r="881" spans="1:8">
      <c r="A881" s="83"/>
      <c r="B881" s="84"/>
      <c r="C881" s="84"/>
      <c r="D881" s="84"/>
      <c r="E881" s="84"/>
      <c r="F881" s="85"/>
      <c r="G881" s="85"/>
      <c r="H881" s="85"/>
    </row>
    <row r="882" spans="1:8">
      <c r="A882" s="83"/>
      <c r="B882" s="84"/>
      <c r="C882" s="84"/>
      <c r="D882" s="84"/>
      <c r="E882" s="84"/>
      <c r="F882" s="85"/>
      <c r="G882" s="85"/>
      <c r="H882" s="85"/>
    </row>
    <row r="883" spans="1:8">
      <c r="A883" s="83"/>
      <c r="B883" s="84"/>
      <c r="C883" s="84"/>
      <c r="D883" s="84"/>
      <c r="E883" s="84"/>
      <c r="F883" s="85"/>
      <c r="G883" s="85"/>
      <c r="H883" s="85"/>
    </row>
    <row r="884" spans="1:8">
      <c r="A884" s="83"/>
      <c r="B884" s="84"/>
      <c r="C884" s="84"/>
      <c r="D884" s="84"/>
      <c r="E884" s="84"/>
      <c r="F884" s="85"/>
      <c r="G884" s="85"/>
      <c r="H884" s="85"/>
    </row>
    <row r="885" spans="1:8">
      <c r="A885" s="83"/>
      <c r="B885" s="84"/>
      <c r="C885" s="84"/>
      <c r="D885" s="84"/>
      <c r="E885" s="84"/>
      <c r="F885" s="85"/>
      <c r="G885" s="85"/>
      <c r="H885" s="85"/>
    </row>
    <row r="886" spans="1:8">
      <c r="A886" s="83"/>
      <c r="B886" s="84"/>
      <c r="C886" s="84"/>
      <c r="D886" s="84"/>
      <c r="E886" s="84"/>
      <c r="F886" s="85"/>
      <c r="G886" s="85"/>
      <c r="H886" s="85"/>
    </row>
    <row r="887" spans="1:8">
      <c r="A887" s="83"/>
      <c r="B887" s="84"/>
      <c r="C887" s="84"/>
      <c r="D887" s="84"/>
      <c r="E887" s="84"/>
      <c r="F887" s="85"/>
      <c r="G887" s="85"/>
      <c r="H887" s="85"/>
    </row>
    <row r="888" spans="1:8">
      <c r="A888" s="83"/>
      <c r="B888" s="84"/>
      <c r="C888" s="84"/>
      <c r="D888" s="84"/>
      <c r="E888" s="84"/>
      <c r="F888" s="85"/>
      <c r="G888" s="85"/>
      <c r="H888" s="85"/>
    </row>
    <row r="889" spans="1:8">
      <c r="A889" s="83"/>
      <c r="B889" s="84"/>
      <c r="C889" s="84"/>
      <c r="D889" s="84"/>
      <c r="E889" s="84"/>
      <c r="F889" s="85"/>
      <c r="G889" s="85"/>
      <c r="H889" s="85"/>
    </row>
    <row r="890" spans="1:8">
      <c r="A890" s="83"/>
      <c r="B890" s="84"/>
      <c r="C890" s="84"/>
      <c r="D890" s="84"/>
      <c r="E890" s="84"/>
      <c r="F890" s="85"/>
      <c r="G890" s="85"/>
      <c r="H890" s="85"/>
    </row>
    <row r="891" spans="1:8">
      <c r="A891" s="83"/>
      <c r="B891" s="84"/>
      <c r="C891" s="84"/>
      <c r="D891" s="84"/>
      <c r="E891" s="84"/>
      <c r="F891" s="85"/>
      <c r="G891" s="85"/>
      <c r="H891" s="85"/>
    </row>
    <row r="892" spans="1:8">
      <c r="A892" s="83"/>
      <c r="B892" s="84"/>
      <c r="C892" s="84"/>
      <c r="D892" s="84"/>
      <c r="E892" s="84"/>
      <c r="F892" s="85"/>
      <c r="G892" s="85"/>
      <c r="H892" s="85"/>
    </row>
    <row r="893" spans="1:8">
      <c r="A893" s="83"/>
      <c r="B893" s="84"/>
      <c r="C893" s="84"/>
      <c r="D893" s="84"/>
      <c r="E893" s="84"/>
      <c r="F893" s="85"/>
      <c r="G893" s="85"/>
      <c r="H893" s="85"/>
    </row>
    <row r="894" spans="1:8">
      <c r="A894" s="83"/>
      <c r="B894" s="84"/>
      <c r="C894" s="84"/>
      <c r="D894" s="84"/>
      <c r="E894" s="84"/>
      <c r="F894" s="85"/>
      <c r="G894" s="85"/>
      <c r="H894" s="85"/>
    </row>
    <row r="895" spans="1:8">
      <c r="A895" s="83"/>
      <c r="B895" s="84"/>
      <c r="C895" s="84"/>
      <c r="D895" s="84"/>
      <c r="E895" s="84"/>
      <c r="F895" s="85"/>
      <c r="G895" s="85"/>
      <c r="H895" s="85"/>
    </row>
    <row r="896" spans="1:8">
      <c r="A896" s="83"/>
      <c r="B896" s="84"/>
      <c r="C896" s="84"/>
      <c r="D896" s="84"/>
      <c r="E896" s="84"/>
      <c r="F896" s="85"/>
      <c r="G896" s="85"/>
      <c r="H896" s="85"/>
    </row>
    <row r="897" spans="1:8">
      <c r="A897" s="83"/>
      <c r="B897" s="84"/>
      <c r="C897" s="84"/>
      <c r="D897" s="84"/>
      <c r="E897" s="84"/>
      <c r="F897" s="85"/>
      <c r="G897" s="85"/>
      <c r="H897" s="85"/>
    </row>
    <row r="898" spans="1:8">
      <c r="A898" s="83"/>
      <c r="B898" s="84"/>
      <c r="C898" s="84"/>
      <c r="D898" s="84"/>
      <c r="E898" s="84"/>
      <c r="F898" s="85"/>
      <c r="G898" s="85"/>
      <c r="H898" s="85"/>
    </row>
    <row r="899" spans="1:8">
      <c r="A899" s="83"/>
      <c r="B899" s="84"/>
      <c r="C899" s="84"/>
      <c r="D899" s="84"/>
      <c r="E899" s="84"/>
      <c r="F899" s="85"/>
      <c r="G899" s="85"/>
      <c r="H899" s="85"/>
    </row>
    <row r="900" spans="1:8">
      <c r="A900" s="83"/>
      <c r="B900" s="84"/>
      <c r="C900" s="84"/>
      <c r="D900" s="84"/>
      <c r="E900" s="84"/>
      <c r="F900" s="85"/>
      <c r="G900" s="85"/>
      <c r="H900" s="85"/>
    </row>
    <row r="901" spans="1:8">
      <c r="A901" s="83"/>
      <c r="B901" s="84"/>
      <c r="C901" s="84"/>
      <c r="D901" s="84"/>
      <c r="E901" s="84"/>
      <c r="F901" s="85"/>
      <c r="G901" s="85"/>
      <c r="H901" s="85"/>
    </row>
    <row r="902" spans="1:8">
      <c r="A902" s="83"/>
      <c r="B902" s="84"/>
      <c r="C902" s="84"/>
      <c r="D902" s="84"/>
      <c r="E902" s="84"/>
      <c r="F902" s="85"/>
      <c r="G902" s="85"/>
      <c r="H902" s="85"/>
    </row>
    <row r="903" spans="1:8">
      <c r="A903" s="83"/>
      <c r="B903" s="84"/>
      <c r="C903" s="84"/>
      <c r="D903" s="84"/>
      <c r="E903" s="84"/>
      <c r="F903" s="85"/>
      <c r="G903" s="85"/>
      <c r="H903" s="85"/>
    </row>
    <row r="904" spans="1:8">
      <c r="A904" s="83"/>
      <c r="B904" s="84"/>
      <c r="C904" s="84"/>
      <c r="D904" s="84"/>
      <c r="E904" s="84"/>
      <c r="F904" s="85"/>
      <c r="G904" s="85"/>
      <c r="H904" s="85"/>
    </row>
    <row r="905" spans="1:8">
      <c r="A905" s="83"/>
      <c r="B905" s="84"/>
      <c r="C905" s="84"/>
      <c r="D905" s="84"/>
      <c r="E905" s="84"/>
      <c r="F905" s="85"/>
      <c r="G905" s="85"/>
      <c r="H905" s="85"/>
    </row>
    <row r="906" spans="1:8">
      <c r="A906" s="83"/>
      <c r="B906" s="84"/>
      <c r="C906" s="84"/>
      <c r="D906" s="84"/>
      <c r="E906" s="84"/>
      <c r="F906" s="85"/>
      <c r="G906" s="85"/>
      <c r="H906" s="85"/>
    </row>
    <row r="907" spans="1:8">
      <c r="A907" s="83"/>
      <c r="B907" s="84"/>
      <c r="C907" s="84"/>
      <c r="D907" s="84"/>
      <c r="E907" s="84"/>
      <c r="F907" s="85"/>
      <c r="G907" s="85"/>
      <c r="H907" s="85"/>
    </row>
    <row r="908" spans="1:8">
      <c r="A908" s="83"/>
      <c r="B908" s="84"/>
      <c r="C908" s="84"/>
      <c r="D908" s="84"/>
      <c r="E908" s="84"/>
      <c r="F908" s="85"/>
      <c r="G908" s="85"/>
      <c r="H908" s="85"/>
    </row>
    <row r="909" spans="1:8">
      <c r="A909" s="83"/>
      <c r="B909" s="84"/>
      <c r="C909" s="84"/>
      <c r="D909" s="84"/>
      <c r="E909" s="84"/>
      <c r="F909" s="85"/>
      <c r="G909" s="85"/>
      <c r="H909" s="85"/>
    </row>
    <row r="910" spans="1:8">
      <c r="A910" s="83"/>
      <c r="B910" s="84"/>
      <c r="C910" s="84"/>
      <c r="D910" s="84"/>
      <c r="E910" s="84"/>
      <c r="F910" s="85"/>
      <c r="G910" s="85"/>
      <c r="H910" s="85"/>
    </row>
    <row r="911" spans="1:8">
      <c r="A911" s="83"/>
      <c r="B911" s="84"/>
      <c r="C911" s="84"/>
      <c r="D911" s="84"/>
      <c r="E911" s="84"/>
      <c r="F911" s="85"/>
      <c r="G911" s="85"/>
      <c r="H911" s="85"/>
    </row>
    <row r="912" spans="1:8">
      <c r="A912" s="83"/>
      <c r="B912" s="84"/>
      <c r="C912" s="84"/>
      <c r="D912" s="84"/>
      <c r="E912" s="84"/>
      <c r="F912" s="85"/>
      <c r="G912" s="85"/>
      <c r="H912" s="85"/>
    </row>
    <row r="913" spans="1:8">
      <c r="A913" s="83"/>
      <c r="B913" s="84"/>
      <c r="C913" s="84"/>
      <c r="D913" s="84"/>
      <c r="E913" s="84"/>
      <c r="F913" s="85"/>
      <c r="G913" s="85"/>
      <c r="H913" s="85"/>
    </row>
    <row r="914" spans="1:8">
      <c r="A914" s="83"/>
      <c r="B914" s="84"/>
      <c r="C914" s="84"/>
      <c r="D914" s="84"/>
      <c r="E914" s="84"/>
      <c r="F914" s="85"/>
      <c r="G914" s="85"/>
      <c r="H914" s="85"/>
    </row>
    <row r="915" spans="1:8">
      <c r="A915" s="83"/>
      <c r="B915" s="84"/>
      <c r="C915" s="84"/>
      <c r="D915" s="84"/>
      <c r="E915" s="84"/>
      <c r="F915" s="85"/>
      <c r="G915" s="85"/>
      <c r="H915" s="85"/>
    </row>
    <row r="916" spans="1:8">
      <c r="A916" s="83"/>
      <c r="B916" s="84"/>
      <c r="C916" s="84"/>
      <c r="D916" s="84"/>
      <c r="E916" s="84"/>
      <c r="F916" s="85"/>
      <c r="G916" s="85"/>
      <c r="H916" s="85"/>
    </row>
    <row r="917" spans="1:8">
      <c r="A917" s="83"/>
      <c r="B917" s="84"/>
      <c r="C917" s="84"/>
      <c r="D917" s="84"/>
      <c r="E917" s="84"/>
      <c r="F917" s="85"/>
      <c r="G917" s="85"/>
      <c r="H917" s="85"/>
    </row>
    <row r="918" spans="1:8">
      <c r="A918" s="83"/>
      <c r="B918" s="84"/>
      <c r="C918" s="84"/>
      <c r="D918" s="84"/>
      <c r="E918" s="84"/>
      <c r="F918" s="85"/>
      <c r="G918" s="85"/>
      <c r="H918" s="85"/>
    </row>
    <row r="919" spans="1:8">
      <c r="A919" s="83"/>
      <c r="B919" s="84"/>
      <c r="C919" s="84"/>
      <c r="D919" s="84"/>
      <c r="E919" s="84"/>
      <c r="F919" s="85"/>
      <c r="G919" s="85"/>
      <c r="H919" s="85"/>
    </row>
    <row r="920" spans="1:8">
      <c r="A920" s="83"/>
      <c r="B920" s="84"/>
      <c r="C920" s="84"/>
      <c r="D920" s="84"/>
      <c r="E920" s="84"/>
      <c r="F920" s="85"/>
      <c r="G920" s="85"/>
      <c r="H920" s="85"/>
    </row>
    <row r="921" spans="1:8">
      <c r="A921" s="83"/>
      <c r="B921" s="84"/>
      <c r="C921" s="84"/>
      <c r="D921" s="84"/>
      <c r="E921" s="84"/>
      <c r="F921" s="85"/>
      <c r="G921" s="85"/>
      <c r="H921" s="85"/>
    </row>
    <row r="922" spans="1:8">
      <c r="A922" s="83"/>
      <c r="B922" s="84"/>
      <c r="C922" s="84"/>
      <c r="D922" s="84"/>
      <c r="E922" s="84"/>
      <c r="F922" s="85"/>
      <c r="G922" s="85"/>
      <c r="H922" s="85"/>
    </row>
    <row r="923" spans="1:8">
      <c r="A923" s="83"/>
      <c r="B923" s="84"/>
      <c r="C923" s="84"/>
      <c r="D923" s="84"/>
      <c r="E923" s="84"/>
      <c r="F923" s="85"/>
      <c r="G923" s="85"/>
      <c r="H923" s="85"/>
    </row>
    <row r="924" spans="1:8">
      <c r="A924" s="83"/>
      <c r="B924" s="84"/>
      <c r="C924" s="84"/>
      <c r="D924" s="84"/>
      <c r="E924" s="84"/>
      <c r="F924" s="85"/>
      <c r="G924" s="85"/>
      <c r="H924" s="85"/>
    </row>
    <row r="925" spans="1:8">
      <c r="A925" s="83"/>
      <c r="B925" s="84"/>
      <c r="C925" s="84"/>
      <c r="D925" s="84"/>
      <c r="E925" s="84"/>
      <c r="F925" s="85"/>
      <c r="G925" s="85"/>
      <c r="H925" s="85"/>
    </row>
    <row r="926" spans="1:8">
      <c r="A926" s="83"/>
      <c r="B926" s="84"/>
      <c r="C926" s="84"/>
      <c r="D926" s="84"/>
      <c r="E926" s="84"/>
      <c r="F926" s="85"/>
      <c r="G926" s="85"/>
      <c r="H926" s="85"/>
    </row>
    <row r="927" spans="1:8">
      <c r="A927" s="83"/>
      <c r="B927" s="84"/>
      <c r="C927" s="84"/>
      <c r="D927" s="84"/>
      <c r="E927" s="84"/>
      <c r="F927" s="85"/>
      <c r="G927" s="85"/>
      <c r="H927" s="85"/>
    </row>
    <row r="928" spans="1:8">
      <c r="A928" s="83"/>
      <c r="B928" s="84"/>
      <c r="C928" s="84"/>
      <c r="D928" s="84"/>
      <c r="E928" s="84"/>
      <c r="F928" s="85"/>
      <c r="G928" s="85"/>
      <c r="H928" s="85"/>
    </row>
    <row r="929" spans="1:8">
      <c r="A929" s="83"/>
      <c r="B929" s="84"/>
      <c r="C929" s="84"/>
      <c r="D929" s="84"/>
      <c r="E929" s="84"/>
      <c r="F929" s="85"/>
      <c r="G929" s="85"/>
      <c r="H929" s="85"/>
    </row>
    <row r="930" spans="1:8">
      <c r="A930" s="83"/>
      <c r="B930" s="84"/>
      <c r="C930" s="84"/>
      <c r="D930" s="84"/>
      <c r="E930" s="84"/>
      <c r="F930" s="85"/>
      <c r="G930" s="85"/>
      <c r="H930" s="85"/>
    </row>
    <row r="931" spans="1:8">
      <c r="A931" s="83"/>
      <c r="B931" s="84"/>
      <c r="C931" s="84"/>
      <c r="D931" s="84"/>
      <c r="E931" s="84"/>
      <c r="F931" s="85"/>
      <c r="G931" s="85"/>
      <c r="H931" s="85"/>
    </row>
    <row r="932" spans="1:8">
      <c r="A932" s="83"/>
      <c r="B932" s="84"/>
      <c r="C932" s="84"/>
      <c r="D932" s="84"/>
      <c r="E932" s="84"/>
      <c r="F932" s="85"/>
      <c r="G932" s="85"/>
      <c r="H932" s="85"/>
    </row>
    <row r="933" spans="1:8">
      <c r="A933" s="83"/>
      <c r="B933" s="84"/>
      <c r="C933" s="84"/>
      <c r="D933" s="84"/>
      <c r="E933" s="84"/>
      <c r="F933" s="85"/>
      <c r="G933" s="85"/>
      <c r="H933" s="85"/>
    </row>
    <row r="934" spans="1:8">
      <c r="A934" s="83"/>
      <c r="B934" s="84"/>
      <c r="C934" s="84"/>
      <c r="D934" s="84"/>
      <c r="E934" s="84"/>
      <c r="F934" s="85"/>
      <c r="G934" s="85"/>
      <c r="H934" s="85"/>
    </row>
    <row r="935" spans="1:8">
      <c r="A935" s="83"/>
      <c r="B935" s="84"/>
      <c r="C935" s="84"/>
      <c r="D935" s="84"/>
      <c r="E935" s="84"/>
      <c r="F935" s="85"/>
      <c r="G935" s="85"/>
      <c r="H935" s="85"/>
    </row>
    <row r="936" spans="1:8">
      <c r="A936" s="83"/>
      <c r="B936" s="84"/>
      <c r="C936" s="84"/>
      <c r="D936" s="84"/>
      <c r="E936" s="84"/>
      <c r="F936" s="85"/>
      <c r="G936" s="85"/>
      <c r="H936" s="85"/>
    </row>
    <row r="937" spans="1:8">
      <c r="A937" s="83"/>
      <c r="B937" s="84"/>
      <c r="C937" s="84"/>
      <c r="D937" s="84"/>
      <c r="E937" s="84"/>
      <c r="F937" s="85"/>
      <c r="G937" s="85"/>
      <c r="H937" s="85"/>
    </row>
    <row r="938" spans="1:8">
      <c r="A938" s="83"/>
      <c r="B938" s="84"/>
      <c r="C938" s="84"/>
      <c r="D938" s="84"/>
      <c r="E938" s="84"/>
      <c r="F938" s="85"/>
      <c r="G938" s="85"/>
      <c r="H938" s="85"/>
    </row>
    <row r="939" spans="1:8">
      <c r="A939" s="83"/>
      <c r="B939" s="84"/>
      <c r="C939" s="84"/>
      <c r="D939" s="84"/>
      <c r="E939" s="84"/>
      <c r="F939" s="85"/>
      <c r="G939" s="85"/>
      <c r="H939" s="85"/>
    </row>
    <row r="940" spans="1:8">
      <c r="A940" s="83"/>
      <c r="B940" s="84"/>
      <c r="C940" s="84"/>
      <c r="D940" s="84"/>
      <c r="E940" s="84"/>
      <c r="F940" s="85"/>
      <c r="G940" s="85"/>
      <c r="H940" s="85"/>
    </row>
    <row r="941" spans="1:8">
      <c r="A941" s="83"/>
      <c r="B941" s="84"/>
      <c r="C941" s="84"/>
      <c r="D941" s="84"/>
      <c r="E941" s="84"/>
      <c r="F941" s="85"/>
      <c r="G941" s="85"/>
      <c r="H941" s="85"/>
    </row>
    <row r="942" spans="1:8">
      <c r="A942" s="83"/>
      <c r="B942" s="84"/>
      <c r="C942" s="84"/>
      <c r="D942" s="84"/>
      <c r="E942" s="84"/>
      <c r="F942" s="85"/>
      <c r="G942" s="85"/>
      <c r="H942" s="85"/>
    </row>
    <row r="943" spans="1:8">
      <c r="A943" s="83"/>
      <c r="B943" s="84"/>
      <c r="C943" s="84"/>
      <c r="D943" s="84"/>
      <c r="E943" s="84"/>
      <c r="F943" s="85"/>
      <c r="G943" s="85"/>
      <c r="H943" s="85"/>
    </row>
    <row r="944" spans="1:8">
      <c r="A944" s="83"/>
      <c r="B944" s="84"/>
      <c r="C944" s="84"/>
      <c r="D944" s="84"/>
      <c r="E944" s="84"/>
      <c r="F944" s="85"/>
      <c r="G944" s="85"/>
      <c r="H944" s="85"/>
    </row>
    <row r="945" spans="1:8">
      <c r="A945" s="83"/>
      <c r="B945" s="84"/>
      <c r="C945" s="84"/>
      <c r="D945" s="84"/>
      <c r="E945" s="84"/>
      <c r="F945" s="85"/>
      <c r="G945" s="85"/>
      <c r="H945" s="85"/>
    </row>
    <row r="946" spans="1:8">
      <c r="A946" s="83"/>
      <c r="B946" s="84"/>
      <c r="C946" s="84"/>
      <c r="D946" s="84"/>
      <c r="E946" s="84"/>
      <c r="F946" s="85"/>
      <c r="G946" s="85"/>
      <c r="H946" s="85"/>
    </row>
    <row r="947" spans="1:8">
      <c r="A947" s="83"/>
      <c r="B947" s="84"/>
      <c r="C947" s="84"/>
      <c r="D947" s="84"/>
      <c r="E947" s="84"/>
      <c r="F947" s="85"/>
      <c r="G947" s="85"/>
      <c r="H947" s="85"/>
    </row>
    <row r="948" spans="1:8">
      <c r="A948" s="83"/>
      <c r="B948" s="84"/>
      <c r="C948" s="84"/>
      <c r="D948" s="84"/>
      <c r="E948" s="84"/>
      <c r="F948" s="85"/>
      <c r="G948" s="85"/>
      <c r="H948" s="85"/>
    </row>
    <row r="949" spans="1:8">
      <c r="A949" s="83"/>
      <c r="B949" s="84"/>
      <c r="C949" s="84"/>
      <c r="D949" s="84"/>
      <c r="E949" s="84"/>
      <c r="F949" s="85"/>
      <c r="G949" s="85"/>
      <c r="H949" s="85"/>
    </row>
    <row r="950" spans="1:8">
      <c r="A950" s="83"/>
      <c r="B950" s="84"/>
      <c r="C950" s="84"/>
      <c r="D950" s="84"/>
      <c r="E950" s="84"/>
      <c r="F950" s="85"/>
      <c r="G950" s="85"/>
      <c r="H950" s="85"/>
    </row>
    <row r="951" spans="1:8">
      <c r="A951" s="83"/>
      <c r="B951" s="84"/>
      <c r="C951" s="84"/>
      <c r="D951" s="84"/>
      <c r="E951" s="84"/>
      <c r="F951" s="85"/>
      <c r="G951" s="85"/>
      <c r="H951" s="85"/>
    </row>
    <row r="952" spans="1:8">
      <c r="A952" s="83"/>
      <c r="B952" s="84"/>
      <c r="C952" s="84"/>
      <c r="D952" s="84"/>
      <c r="E952" s="84"/>
      <c r="F952" s="85"/>
      <c r="G952" s="85"/>
      <c r="H952" s="85"/>
    </row>
    <row r="953" spans="1:8">
      <c r="A953" s="83"/>
      <c r="B953" s="84"/>
      <c r="C953" s="84"/>
      <c r="D953" s="84"/>
      <c r="E953" s="84"/>
      <c r="F953" s="85"/>
      <c r="G953" s="85"/>
      <c r="H953" s="85"/>
    </row>
    <row r="954" spans="1:8">
      <c r="A954" s="83"/>
      <c r="B954" s="84"/>
      <c r="C954" s="84"/>
      <c r="D954" s="84"/>
      <c r="E954" s="84"/>
      <c r="F954" s="85"/>
      <c r="G954" s="85"/>
      <c r="H954" s="85"/>
    </row>
    <row r="955" spans="1:8">
      <c r="A955" s="83"/>
      <c r="B955" s="84"/>
      <c r="C955" s="84"/>
      <c r="D955" s="84"/>
      <c r="E955" s="84"/>
      <c r="F955" s="85"/>
      <c r="G955" s="85"/>
      <c r="H955" s="85"/>
    </row>
    <row r="956" spans="1:8">
      <c r="A956" s="83"/>
      <c r="B956" s="84"/>
      <c r="C956" s="84"/>
      <c r="D956" s="84"/>
      <c r="E956" s="84"/>
      <c r="F956" s="85"/>
      <c r="G956" s="85"/>
      <c r="H956" s="85"/>
    </row>
    <row r="957" spans="1:8">
      <c r="A957" s="83"/>
      <c r="B957" s="84"/>
      <c r="C957" s="84"/>
      <c r="D957" s="84"/>
      <c r="E957" s="84"/>
      <c r="F957" s="85"/>
      <c r="G957" s="85"/>
      <c r="H957" s="85"/>
    </row>
    <row r="958" spans="1:8">
      <c r="A958" s="83"/>
      <c r="B958" s="84"/>
      <c r="C958" s="84"/>
      <c r="D958" s="84"/>
      <c r="E958" s="84"/>
      <c r="F958" s="85"/>
      <c r="G958" s="85"/>
      <c r="H958" s="85"/>
    </row>
    <row r="959" spans="1:8">
      <c r="A959" s="83"/>
      <c r="B959" s="84"/>
      <c r="C959" s="84"/>
      <c r="D959" s="84"/>
      <c r="E959" s="84"/>
      <c r="F959" s="85"/>
      <c r="G959" s="85"/>
      <c r="H959" s="85"/>
    </row>
    <row r="960" spans="1:8">
      <c r="A960" s="83"/>
      <c r="B960" s="84"/>
      <c r="C960" s="84"/>
      <c r="D960" s="84"/>
      <c r="E960" s="84"/>
      <c r="F960" s="85"/>
      <c r="G960" s="85"/>
      <c r="H960" s="85"/>
    </row>
    <row r="961" spans="1:8">
      <c r="A961" s="83"/>
      <c r="B961" s="84"/>
      <c r="C961" s="84"/>
      <c r="D961" s="84"/>
      <c r="E961" s="84"/>
      <c r="F961" s="85"/>
      <c r="G961" s="85"/>
      <c r="H961" s="85"/>
    </row>
    <row r="962" spans="1:8">
      <c r="A962" s="83"/>
      <c r="B962" s="84"/>
      <c r="C962" s="84"/>
      <c r="D962" s="84"/>
      <c r="E962" s="84"/>
      <c r="F962" s="85"/>
      <c r="G962" s="85"/>
      <c r="H962" s="85"/>
    </row>
    <row r="963" spans="1:8">
      <c r="A963" s="83"/>
      <c r="B963" s="84"/>
      <c r="C963" s="84"/>
      <c r="D963" s="84"/>
      <c r="E963" s="84"/>
      <c r="F963" s="85"/>
      <c r="G963" s="85"/>
      <c r="H963" s="85"/>
    </row>
    <row r="964" spans="1:8">
      <c r="A964" s="83"/>
      <c r="B964" s="84"/>
      <c r="C964" s="84"/>
      <c r="D964" s="84"/>
      <c r="E964" s="84"/>
      <c r="F964" s="85"/>
      <c r="G964" s="85"/>
      <c r="H964" s="85"/>
    </row>
    <row r="965" spans="1:8">
      <c r="A965" s="83"/>
      <c r="B965" s="84"/>
      <c r="C965" s="84"/>
      <c r="D965" s="84"/>
      <c r="E965" s="84"/>
      <c r="F965" s="85"/>
      <c r="G965" s="85"/>
      <c r="H965" s="85"/>
    </row>
    <row r="966" spans="1:8">
      <c r="A966" s="83"/>
      <c r="B966" s="84"/>
      <c r="C966" s="84"/>
      <c r="D966" s="84"/>
      <c r="E966" s="84"/>
      <c r="F966" s="85"/>
      <c r="G966" s="85"/>
      <c r="H966" s="85"/>
    </row>
    <row r="967" spans="1:8">
      <c r="A967" s="83"/>
      <c r="B967" s="84"/>
      <c r="C967" s="84"/>
      <c r="D967" s="84"/>
      <c r="E967" s="84"/>
      <c r="F967" s="85"/>
      <c r="G967" s="85"/>
      <c r="H967" s="85"/>
    </row>
    <row r="968" spans="1:8">
      <c r="A968" s="83"/>
      <c r="B968" s="84"/>
      <c r="C968" s="84"/>
      <c r="D968" s="84"/>
      <c r="E968" s="84"/>
      <c r="F968" s="85"/>
      <c r="G968" s="85"/>
      <c r="H968" s="85"/>
    </row>
    <row r="969" spans="1:8">
      <c r="A969" s="83"/>
      <c r="B969" s="84"/>
      <c r="C969" s="84"/>
      <c r="D969" s="84"/>
      <c r="E969" s="84"/>
      <c r="F969" s="85"/>
      <c r="G969" s="85"/>
      <c r="H969" s="85"/>
    </row>
    <row r="970" spans="1:8">
      <c r="A970" s="83"/>
      <c r="B970" s="84"/>
      <c r="C970" s="84"/>
      <c r="D970" s="84"/>
      <c r="E970" s="84"/>
      <c r="F970" s="85"/>
      <c r="G970" s="85"/>
      <c r="H970" s="85"/>
    </row>
    <row r="971" spans="1:8">
      <c r="A971" s="83"/>
      <c r="B971" s="84"/>
      <c r="C971" s="84"/>
      <c r="D971" s="84"/>
      <c r="E971" s="84"/>
      <c r="F971" s="85"/>
      <c r="G971" s="85"/>
      <c r="H971" s="85"/>
    </row>
    <row r="972" spans="1:8">
      <c r="A972" s="83"/>
      <c r="B972" s="84"/>
      <c r="C972" s="84"/>
      <c r="D972" s="84"/>
      <c r="E972" s="84"/>
      <c r="F972" s="85"/>
      <c r="G972" s="85"/>
      <c r="H972" s="85"/>
    </row>
    <row r="973" spans="1:8">
      <c r="A973" s="83"/>
      <c r="B973" s="84"/>
      <c r="C973" s="84"/>
      <c r="D973" s="84"/>
      <c r="E973" s="84"/>
      <c r="F973" s="85"/>
      <c r="G973" s="85"/>
      <c r="H973" s="85"/>
    </row>
    <row r="974" spans="1:8">
      <c r="A974" s="83"/>
      <c r="B974" s="84"/>
      <c r="C974" s="84"/>
      <c r="D974" s="84"/>
      <c r="E974" s="84"/>
      <c r="F974" s="85"/>
      <c r="G974" s="85"/>
      <c r="H974" s="85"/>
    </row>
    <row r="975" spans="1:8">
      <c r="A975" s="83"/>
      <c r="B975" s="84"/>
      <c r="C975" s="84"/>
      <c r="D975" s="84"/>
      <c r="E975" s="84"/>
      <c r="F975" s="85"/>
      <c r="G975" s="85"/>
      <c r="H975" s="85"/>
    </row>
    <row r="976" spans="1:8">
      <c r="A976" s="83"/>
      <c r="B976" s="84"/>
      <c r="C976" s="84"/>
      <c r="D976" s="84"/>
      <c r="E976" s="84"/>
      <c r="F976" s="85"/>
      <c r="G976" s="85"/>
      <c r="H976" s="85"/>
    </row>
    <row r="977" spans="1:8">
      <c r="A977" s="83"/>
      <c r="B977" s="84"/>
      <c r="C977" s="84"/>
      <c r="D977" s="84"/>
      <c r="E977" s="84"/>
      <c r="F977" s="85"/>
      <c r="G977" s="85"/>
      <c r="H977" s="85"/>
    </row>
    <row r="978" spans="1:8">
      <c r="A978" s="83"/>
      <c r="B978" s="84"/>
      <c r="C978" s="84"/>
      <c r="D978" s="84"/>
      <c r="E978" s="84"/>
      <c r="F978" s="85"/>
      <c r="G978" s="85"/>
      <c r="H978" s="85"/>
    </row>
    <row r="979" spans="1:8">
      <c r="A979" s="83"/>
      <c r="B979" s="84"/>
      <c r="C979" s="84"/>
      <c r="D979" s="84"/>
      <c r="E979" s="84"/>
      <c r="F979" s="85"/>
      <c r="G979" s="85"/>
      <c r="H979" s="85"/>
    </row>
    <row r="980" spans="1:8">
      <c r="A980" s="83"/>
      <c r="B980" s="84"/>
      <c r="C980" s="84"/>
      <c r="D980" s="84"/>
      <c r="E980" s="84"/>
      <c r="F980" s="85"/>
      <c r="G980" s="85"/>
      <c r="H980" s="85"/>
    </row>
    <row r="981" spans="1:8">
      <c r="A981" s="83"/>
      <c r="B981" s="84"/>
      <c r="C981" s="84"/>
      <c r="D981" s="84"/>
      <c r="E981" s="84"/>
      <c r="F981" s="85"/>
      <c r="G981" s="85"/>
      <c r="H981" s="85"/>
    </row>
    <row r="982" spans="1:8">
      <c r="A982" s="83"/>
      <c r="B982" s="84"/>
      <c r="C982" s="84"/>
      <c r="D982" s="84"/>
      <c r="E982" s="84"/>
      <c r="F982" s="85"/>
      <c r="G982" s="85"/>
      <c r="H982" s="85"/>
    </row>
    <row r="983" spans="1:8">
      <c r="A983" s="83"/>
      <c r="B983" s="84"/>
      <c r="C983" s="84"/>
      <c r="D983" s="84"/>
      <c r="E983" s="84"/>
      <c r="F983" s="85"/>
      <c r="G983" s="85"/>
      <c r="H983" s="85"/>
    </row>
    <row r="984" spans="1:8">
      <c r="A984" s="83"/>
      <c r="B984" s="84"/>
      <c r="C984" s="84"/>
      <c r="D984" s="84"/>
      <c r="E984" s="84"/>
      <c r="F984" s="85"/>
      <c r="G984" s="85"/>
      <c r="H984" s="85"/>
    </row>
    <row r="985" spans="1:8">
      <c r="A985" s="83"/>
      <c r="B985" s="84"/>
      <c r="C985" s="84"/>
      <c r="D985" s="84"/>
      <c r="E985" s="84"/>
      <c r="F985" s="85"/>
      <c r="G985" s="85"/>
      <c r="H985" s="85"/>
    </row>
    <row r="986" spans="1:8">
      <c r="A986" s="83"/>
      <c r="B986" s="84"/>
      <c r="C986" s="84"/>
      <c r="D986" s="84"/>
      <c r="E986" s="84"/>
      <c r="F986" s="85"/>
      <c r="G986" s="85"/>
      <c r="H986" s="85"/>
    </row>
    <row r="987" spans="1:8">
      <c r="A987" s="83"/>
      <c r="B987" s="84"/>
      <c r="C987" s="84"/>
      <c r="D987" s="84"/>
      <c r="E987" s="84"/>
      <c r="F987" s="85"/>
      <c r="G987" s="85"/>
      <c r="H987" s="85"/>
    </row>
    <row r="988" spans="1:8">
      <c r="A988" s="83"/>
      <c r="B988" s="84"/>
      <c r="C988" s="84"/>
      <c r="D988" s="84"/>
      <c r="E988" s="84"/>
      <c r="F988" s="85"/>
      <c r="G988" s="85"/>
      <c r="H988" s="85"/>
    </row>
    <row r="989" spans="1:8">
      <c r="A989" s="83"/>
      <c r="B989" s="84"/>
      <c r="C989" s="84"/>
      <c r="D989" s="84"/>
      <c r="E989" s="84"/>
      <c r="F989" s="85"/>
      <c r="G989" s="85"/>
      <c r="H989" s="85"/>
    </row>
    <row r="990" spans="1:8">
      <c r="A990" s="83"/>
      <c r="B990" s="84"/>
      <c r="C990" s="84"/>
      <c r="D990" s="84"/>
      <c r="E990" s="84"/>
      <c r="F990" s="85"/>
      <c r="G990" s="85"/>
      <c r="H990" s="85"/>
    </row>
    <row r="991" spans="1:8">
      <c r="A991" s="83"/>
      <c r="B991" s="84"/>
      <c r="C991" s="84"/>
      <c r="D991" s="84"/>
      <c r="E991" s="84"/>
      <c r="F991" s="85"/>
      <c r="G991" s="85"/>
      <c r="H991" s="85"/>
    </row>
    <row r="992" spans="1:8">
      <c r="A992" s="83"/>
      <c r="B992" s="84"/>
      <c r="C992" s="84"/>
      <c r="D992" s="84"/>
      <c r="E992" s="84"/>
      <c r="F992" s="85"/>
      <c r="G992" s="85"/>
      <c r="H992" s="85"/>
    </row>
    <row r="993" spans="1:8">
      <c r="A993" s="83"/>
      <c r="B993" s="84"/>
      <c r="C993" s="84"/>
      <c r="D993" s="84"/>
      <c r="E993" s="84"/>
      <c r="F993" s="85"/>
      <c r="G993" s="85"/>
      <c r="H993" s="85"/>
    </row>
    <row r="994" spans="1:8">
      <c r="A994" s="83"/>
      <c r="B994" s="84"/>
      <c r="C994" s="84"/>
      <c r="D994" s="84"/>
      <c r="E994" s="84"/>
      <c r="F994" s="85"/>
      <c r="G994" s="85"/>
      <c r="H994" s="85"/>
    </row>
    <row r="995" spans="1:8">
      <c r="A995" s="83"/>
      <c r="B995" s="84"/>
      <c r="C995" s="84"/>
      <c r="D995" s="84"/>
      <c r="E995" s="84"/>
      <c r="F995" s="85"/>
      <c r="G995" s="85"/>
      <c r="H995" s="85"/>
    </row>
    <row r="996" spans="1:8">
      <c r="A996" s="83"/>
      <c r="B996" s="84"/>
      <c r="C996" s="84"/>
      <c r="D996" s="84"/>
      <c r="E996" s="84"/>
      <c r="F996" s="85"/>
      <c r="G996" s="85"/>
      <c r="H996" s="85"/>
    </row>
    <row r="997" spans="1:8">
      <c r="A997" s="83"/>
      <c r="B997" s="84"/>
      <c r="C997" s="84"/>
      <c r="D997" s="84"/>
      <c r="E997" s="84"/>
      <c r="F997" s="85"/>
      <c r="G997" s="85"/>
      <c r="H997" s="85"/>
    </row>
    <row r="998" spans="1:8">
      <c r="A998" s="83"/>
      <c r="B998" s="84"/>
      <c r="C998" s="84"/>
      <c r="D998" s="84"/>
      <c r="E998" s="84"/>
      <c r="F998" s="85"/>
      <c r="G998" s="85"/>
      <c r="H998" s="85"/>
    </row>
    <row r="999" spans="1:8">
      <c r="A999" s="83"/>
      <c r="B999" s="84"/>
      <c r="C999" s="84"/>
      <c r="D999" s="84"/>
      <c r="E999" s="84"/>
      <c r="F999" s="85"/>
      <c r="G999" s="85"/>
      <c r="H999" s="85"/>
    </row>
    <row r="1000" spans="1:8">
      <c r="A1000" s="83"/>
      <c r="B1000" s="84"/>
      <c r="C1000" s="84"/>
      <c r="D1000" s="84"/>
      <c r="E1000" s="84"/>
      <c r="F1000" s="85"/>
      <c r="G1000" s="85"/>
      <c r="H1000" s="85"/>
    </row>
    <row r="1001" spans="1:8">
      <c r="A1001" s="83"/>
      <c r="B1001" s="84"/>
      <c r="C1001" s="84"/>
      <c r="D1001" s="84"/>
      <c r="E1001" s="84"/>
      <c r="F1001" s="85"/>
      <c r="G1001" s="85"/>
      <c r="H1001" s="85"/>
    </row>
    <row r="1002" spans="1:8">
      <c r="A1002" s="83"/>
      <c r="B1002" s="84"/>
      <c r="C1002" s="84"/>
      <c r="D1002" s="84"/>
      <c r="E1002" s="84"/>
      <c r="F1002" s="85"/>
      <c r="G1002" s="85"/>
      <c r="H1002" s="85"/>
    </row>
    <row r="1003" spans="1:8">
      <c r="A1003" s="83"/>
      <c r="B1003" s="84"/>
      <c r="C1003" s="84"/>
      <c r="D1003" s="84"/>
      <c r="E1003" s="84"/>
      <c r="F1003" s="85"/>
      <c r="G1003" s="85"/>
      <c r="H1003" s="85"/>
    </row>
    <row r="1004" spans="1:8">
      <c r="A1004" s="83"/>
      <c r="B1004" s="84"/>
      <c r="C1004" s="84"/>
      <c r="D1004" s="84"/>
      <c r="E1004" s="84"/>
      <c r="F1004" s="85"/>
      <c r="G1004" s="85"/>
      <c r="H1004" s="85"/>
    </row>
    <row r="1005" spans="1:8">
      <c r="A1005" s="83"/>
      <c r="B1005" s="84"/>
      <c r="C1005" s="84"/>
      <c r="D1005" s="84"/>
      <c r="E1005" s="84"/>
      <c r="F1005" s="85"/>
      <c r="G1005" s="85"/>
      <c r="H1005" s="85"/>
    </row>
    <row r="1006" spans="1:8">
      <c r="A1006" s="83"/>
      <c r="B1006" s="84"/>
      <c r="C1006" s="84"/>
      <c r="D1006" s="84"/>
      <c r="E1006" s="84"/>
      <c r="F1006" s="85"/>
      <c r="G1006" s="85"/>
      <c r="H1006" s="85"/>
    </row>
    <row r="1007" spans="1:8">
      <c r="A1007" s="83"/>
      <c r="B1007" s="84"/>
      <c r="C1007" s="84"/>
      <c r="D1007" s="84"/>
      <c r="E1007" s="84"/>
      <c r="F1007" s="85"/>
      <c r="G1007" s="85"/>
      <c r="H1007" s="85"/>
    </row>
    <row r="1008" spans="1:8">
      <c r="A1008" s="83"/>
      <c r="B1008" s="84"/>
      <c r="C1008" s="84"/>
      <c r="D1008" s="84"/>
      <c r="E1008" s="84"/>
      <c r="F1008" s="85"/>
      <c r="G1008" s="85"/>
      <c r="H1008" s="85"/>
    </row>
    <row r="1009" spans="1:8">
      <c r="A1009" s="83"/>
      <c r="B1009" s="84"/>
      <c r="C1009" s="84"/>
      <c r="D1009" s="84"/>
      <c r="E1009" s="84"/>
      <c r="F1009" s="85"/>
      <c r="G1009" s="85"/>
      <c r="H1009" s="85"/>
    </row>
    <row r="1010" spans="1:8">
      <c r="A1010" s="83"/>
      <c r="B1010" s="84"/>
      <c r="C1010" s="84"/>
      <c r="D1010" s="84"/>
      <c r="E1010" s="84"/>
      <c r="F1010" s="85"/>
      <c r="G1010" s="85"/>
      <c r="H1010" s="85"/>
    </row>
    <row r="1011" spans="1:8">
      <c r="A1011" s="83"/>
      <c r="B1011" s="84"/>
      <c r="C1011" s="84"/>
      <c r="D1011" s="84"/>
      <c r="E1011" s="84"/>
      <c r="F1011" s="85"/>
      <c r="G1011" s="85"/>
      <c r="H1011" s="85"/>
    </row>
    <row r="1012" spans="1:8">
      <c r="A1012" s="83"/>
      <c r="B1012" s="84"/>
      <c r="C1012" s="84"/>
      <c r="D1012" s="84"/>
      <c r="E1012" s="84"/>
      <c r="F1012" s="85"/>
      <c r="G1012" s="85"/>
      <c r="H1012" s="85"/>
    </row>
    <row r="1013" spans="1:8">
      <c r="A1013" s="83"/>
      <c r="B1013" s="84"/>
      <c r="C1013" s="84"/>
      <c r="D1013" s="84"/>
      <c r="E1013" s="84"/>
      <c r="F1013" s="85"/>
      <c r="G1013" s="85"/>
      <c r="H1013" s="85"/>
    </row>
    <row r="1014" spans="1:8">
      <c r="A1014" s="83"/>
      <c r="B1014" s="84"/>
      <c r="C1014" s="84"/>
      <c r="D1014" s="84"/>
      <c r="E1014" s="84"/>
      <c r="F1014" s="85"/>
      <c r="G1014" s="85"/>
      <c r="H1014" s="85"/>
    </row>
    <row r="1015" spans="1:8">
      <c r="A1015" s="83"/>
      <c r="B1015" s="84"/>
      <c r="C1015" s="84"/>
      <c r="D1015" s="84"/>
      <c r="E1015" s="84"/>
      <c r="F1015" s="85"/>
      <c r="G1015" s="85"/>
      <c r="H1015" s="85"/>
    </row>
    <row r="1016" spans="1:8">
      <c r="A1016" s="83"/>
      <c r="B1016" s="84"/>
      <c r="C1016" s="84"/>
      <c r="D1016" s="84"/>
      <c r="E1016" s="84"/>
      <c r="F1016" s="85"/>
      <c r="G1016" s="85"/>
      <c r="H1016" s="85"/>
    </row>
    <row r="1017" spans="1:8">
      <c r="A1017" s="83"/>
      <c r="B1017" s="84"/>
      <c r="C1017" s="84"/>
      <c r="D1017" s="84"/>
      <c r="E1017" s="84"/>
      <c r="F1017" s="85"/>
      <c r="G1017" s="85"/>
      <c r="H1017" s="85"/>
    </row>
    <row r="1018" spans="1:8">
      <c r="A1018" s="83"/>
      <c r="B1018" s="84"/>
      <c r="C1018" s="84"/>
      <c r="D1018" s="84"/>
      <c r="E1018" s="84"/>
      <c r="F1018" s="85"/>
      <c r="G1018" s="85"/>
      <c r="H1018" s="85"/>
    </row>
    <row r="1019" spans="1:8">
      <c r="A1019" s="83"/>
      <c r="B1019" s="84"/>
      <c r="C1019" s="84"/>
      <c r="D1019" s="84"/>
      <c r="E1019" s="84"/>
      <c r="F1019" s="85"/>
      <c r="G1019" s="85"/>
      <c r="H1019" s="85"/>
    </row>
    <row r="1020" spans="1:8">
      <c r="A1020" s="83"/>
      <c r="B1020" s="84"/>
      <c r="C1020" s="84"/>
      <c r="D1020" s="84"/>
      <c r="E1020" s="84"/>
      <c r="F1020" s="85"/>
      <c r="G1020" s="85"/>
      <c r="H1020" s="85"/>
    </row>
    <row r="1021" spans="1:8">
      <c r="A1021" s="83"/>
      <c r="B1021" s="84"/>
      <c r="C1021" s="84"/>
      <c r="D1021" s="84"/>
      <c r="E1021" s="84"/>
      <c r="F1021" s="85"/>
      <c r="G1021" s="85"/>
      <c r="H1021" s="85"/>
    </row>
    <row r="1022" spans="1:8">
      <c r="A1022" s="83"/>
      <c r="B1022" s="84"/>
      <c r="C1022" s="84"/>
      <c r="D1022" s="84"/>
      <c r="E1022" s="84"/>
      <c r="F1022" s="85"/>
      <c r="G1022" s="85"/>
      <c r="H1022" s="85"/>
    </row>
    <row r="1023" spans="1:8">
      <c r="A1023" s="83"/>
      <c r="B1023" s="84"/>
      <c r="C1023" s="84"/>
      <c r="D1023" s="84"/>
      <c r="E1023" s="84"/>
      <c r="F1023" s="85"/>
      <c r="G1023" s="85"/>
      <c r="H1023" s="85"/>
    </row>
    <row r="1024" spans="1:8">
      <c r="A1024" s="83"/>
      <c r="B1024" s="84"/>
      <c r="C1024" s="84"/>
      <c r="D1024" s="84"/>
      <c r="E1024" s="84"/>
      <c r="F1024" s="85"/>
      <c r="G1024" s="85"/>
      <c r="H1024" s="85"/>
    </row>
    <row r="1025" spans="1:8">
      <c r="A1025" s="83"/>
      <c r="B1025" s="84"/>
      <c r="C1025" s="84"/>
      <c r="D1025" s="84"/>
      <c r="E1025" s="84"/>
      <c r="F1025" s="85"/>
      <c r="G1025" s="85"/>
      <c r="H1025" s="85"/>
    </row>
    <row r="1026" spans="1:8">
      <c r="A1026" s="83"/>
      <c r="B1026" s="84"/>
      <c r="C1026" s="84"/>
      <c r="D1026" s="84"/>
      <c r="E1026" s="84"/>
      <c r="F1026" s="85"/>
      <c r="G1026" s="85"/>
      <c r="H1026" s="85"/>
    </row>
    <row r="1027" spans="1:8">
      <c r="A1027" s="83"/>
      <c r="B1027" s="84"/>
      <c r="C1027" s="84"/>
      <c r="D1027" s="84"/>
      <c r="E1027" s="84"/>
      <c r="F1027" s="85"/>
      <c r="G1027" s="85"/>
      <c r="H1027" s="85"/>
    </row>
    <row r="1028" spans="1:8">
      <c r="A1028" s="83"/>
      <c r="B1028" s="84"/>
      <c r="C1028" s="84"/>
      <c r="D1028" s="84"/>
      <c r="E1028" s="84"/>
      <c r="F1028" s="85"/>
      <c r="G1028" s="85"/>
      <c r="H1028" s="85"/>
    </row>
    <row r="1029" spans="1:8">
      <c r="A1029" s="83"/>
      <c r="B1029" s="84"/>
      <c r="C1029" s="84"/>
      <c r="D1029" s="84"/>
      <c r="E1029" s="84"/>
      <c r="F1029" s="85"/>
      <c r="G1029" s="85"/>
      <c r="H1029" s="85"/>
    </row>
    <row r="1030" spans="1:8">
      <c r="A1030" s="83"/>
      <c r="B1030" s="84"/>
      <c r="C1030" s="84"/>
      <c r="D1030" s="84"/>
      <c r="E1030" s="84"/>
      <c r="F1030" s="85"/>
      <c r="G1030" s="85"/>
      <c r="H1030" s="85"/>
    </row>
    <row r="1031" spans="1:8">
      <c r="A1031" s="83"/>
      <c r="B1031" s="84"/>
      <c r="C1031" s="84"/>
      <c r="D1031" s="84"/>
      <c r="E1031" s="84"/>
      <c r="F1031" s="85"/>
      <c r="G1031" s="85"/>
      <c r="H1031" s="85"/>
    </row>
    <row r="1032" spans="1:8">
      <c r="A1032" s="83"/>
      <c r="B1032" s="84"/>
      <c r="C1032" s="84"/>
      <c r="D1032" s="84"/>
      <c r="E1032" s="84"/>
      <c r="F1032" s="85"/>
      <c r="G1032" s="85"/>
      <c r="H1032" s="85"/>
    </row>
    <row r="1033" spans="1:8">
      <c r="A1033" s="83"/>
      <c r="B1033" s="84"/>
      <c r="C1033" s="84"/>
      <c r="D1033" s="84"/>
      <c r="E1033" s="84"/>
      <c r="F1033" s="85"/>
      <c r="G1033" s="85"/>
      <c r="H1033" s="85"/>
    </row>
    <row r="1034" spans="1:8">
      <c r="A1034" s="83"/>
      <c r="B1034" s="84"/>
      <c r="C1034" s="84"/>
      <c r="D1034" s="84"/>
      <c r="E1034" s="84"/>
      <c r="F1034" s="85"/>
      <c r="G1034" s="85"/>
      <c r="H1034" s="85"/>
    </row>
    <row r="1035" spans="1:8">
      <c r="A1035" s="83"/>
      <c r="B1035" s="84"/>
      <c r="C1035" s="84"/>
      <c r="D1035" s="84"/>
      <c r="E1035" s="84"/>
      <c r="F1035" s="85"/>
      <c r="G1035" s="85"/>
      <c r="H1035" s="85"/>
    </row>
    <row r="1036" spans="1:8">
      <c r="A1036" s="83"/>
      <c r="B1036" s="84"/>
      <c r="C1036" s="84"/>
      <c r="D1036" s="84"/>
      <c r="E1036" s="84"/>
      <c r="F1036" s="85"/>
      <c r="G1036" s="85"/>
      <c r="H1036" s="85"/>
    </row>
    <row r="1037" spans="1:8">
      <c r="A1037" s="83"/>
      <c r="B1037" s="84"/>
      <c r="C1037" s="84"/>
      <c r="D1037" s="84"/>
      <c r="E1037" s="84"/>
      <c r="F1037" s="85"/>
      <c r="G1037" s="85"/>
      <c r="H1037" s="85"/>
    </row>
    <row r="1038" spans="1:8">
      <c r="A1038" s="83"/>
      <c r="B1038" s="84"/>
      <c r="C1038" s="84"/>
      <c r="D1038" s="84"/>
      <c r="E1038" s="84"/>
      <c r="F1038" s="85"/>
      <c r="G1038" s="85"/>
      <c r="H1038" s="85"/>
    </row>
    <row r="1039" spans="1:8">
      <c r="A1039" s="83"/>
      <c r="B1039" s="84"/>
      <c r="C1039" s="84"/>
      <c r="D1039" s="84"/>
      <c r="E1039" s="84"/>
      <c r="F1039" s="85"/>
      <c r="G1039" s="85"/>
      <c r="H1039" s="85"/>
    </row>
    <row r="1040" spans="1:8">
      <c r="A1040" s="83"/>
      <c r="B1040" s="84"/>
      <c r="C1040" s="84"/>
      <c r="D1040" s="84"/>
      <c r="E1040" s="84"/>
      <c r="F1040" s="85"/>
      <c r="G1040" s="85"/>
      <c r="H1040" s="85"/>
    </row>
    <row r="1041" spans="1:8">
      <c r="A1041" s="83"/>
      <c r="B1041" s="84"/>
      <c r="C1041" s="84"/>
      <c r="D1041" s="84"/>
      <c r="E1041" s="84"/>
      <c r="F1041" s="85"/>
      <c r="G1041" s="85"/>
      <c r="H1041" s="85"/>
    </row>
    <row r="1042" spans="1:8">
      <c r="A1042" s="83"/>
      <c r="B1042" s="84"/>
      <c r="C1042" s="84"/>
      <c r="D1042" s="84"/>
      <c r="E1042" s="84"/>
      <c r="F1042" s="85"/>
      <c r="G1042" s="85"/>
      <c r="H1042" s="85"/>
    </row>
    <row r="1043" spans="1:8">
      <c r="A1043" s="83"/>
      <c r="B1043" s="84"/>
      <c r="C1043" s="84"/>
      <c r="D1043" s="84"/>
      <c r="E1043" s="84"/>
      <c r="F1043" s="85"/>
      <c r="G1043" s="85"/>
      <c r="H1043" s="85"/>
    </row>
    <row r="1044" spans="1:8">
      <c r="A1044" s="83"/>
      <c r="B1044" s="84"/>
      <c r="C1044" s="84"/>
      <c r="D1044" s="84"/>
      <c r="E1044" s="84"/>
      <c r="F1044" s="85"/>
      <c r="G1044" s="85"/>
      <c r="H1044" s="85"/>
    </row>
    <row r="1045" spans="1:8">
      <c r="A1045" s="83"/>
      <c r="B1045" s="84"/>
      <c r="C1045" s="84"/>
      <c r="D1045" s="84"/>
      <c r="E1045" s="84"/>
      <c r="F1045" s="85"/>
      <c r="G1045" s="85"/>
      <c r="H1045" s="85"/>
    </row>
    <row r="1046" spans="1:8">
      <c r="A1046" s="83"/>
      <c r="B1046" s="84"/>
      <c r="C1046" s="84"/>
      <c r="D1046" s="84"/>
      <c r="E1046" s="84"/>
      <c r="F1046" s="85"/>
      <c r="G1046" s="85"/>
      <c r="H1046" s="85"/>
    </row>
    <row r="1047" spans="1:8">
      <c r="A1047" s="83"/>
      <c r="B1047" s="84"/>
      <c r="C1047" s="84"/>
      <c r="D1047" s="84"/>
      <c r="E1047" s="84"/>
      <c r="F1047" s="85"/>
      <c r="G1047" s="85"/>
      <c r="H1047" s="85"/>
    </row>
    <row r="1048" spans="1:8">
      <c r="A1048" s="83"/>
      <c r="B1048" s="84"/>
      <c r="C1048" s="84"/>
      <c r="D1048" s="84"/>
      <c r="E1048" s="84"/>
      <c r="F1048" s="85"/>
      <c r="G1048" s="85"/>
      <c r="H1048" s="85"/>
    </row>
    <row r="1049" spans="1:8">
      <c r="A1049" s="83"/>
      <c r="B1049" s="84"/>
      <c r="C1049" s="84"/>
      <c r="D1049" s="84"/>
      <c r="E1049" s="84"/>
      <c r="F1049" s="85"/>
      <c r="G1049" s="85"/>
      <c r="H1049" s="85"/>
    </row>
    <row r="1050" spans="1:8">
      <c r="A1050" s="83"/>
      <c r="B1050" s="84"/>
      <c r="C1050" s="84"/>
      <c r="D1050" s="84"/>
      <c r="E1050" s="84"/>
      <c r="F1050" s="85"/>
      <c r="G1050" s="85"/>
      <c r="H1050" s="85"/>
    </row>
    <row r="1051" spans="1:8">
      <c r="A1051" s="83"/>
      <c r="B1051" s="84"/>
      <c r="C1051" s="84"/>
      <c r="D1051" s="84"/>
      <c r="E1051" s="84"/>
      <c r="F1051" s="85"/>
      <c r="G1051" s="85"/>
      <c r="H1051" s="85"/>
    </row>
    <row r="1052" spans="1:8">
      <c r="A1052" s="83"/>
      <c r="B1052" s="84"/>
      <c r="C1052" s="84"/>
      <c r="D1052" s="84"/>
      <c r="E1052" s="84"/>
      <c r="F1052" s="85"/>
      <c r="G1052" s="85"/>
      <c r="H1052" s="85"/>
    </row>
    <row r="1053" spans="1:8">
      <c r="A1053" s="83"/>
      <c r="B1053" s="84"/>
      <c r="C1053" s="84"/>
      <c r="D1053" s="84"/>
      <c r="E1053" s="84"/>
      <c r="F1053" s="85"/>
      <c r="G1053" s="85"/>
      <c r="H1053" s="85"/>
    </row>
    <row r="1054" spans="1:8">
      <c r="A1054" s="83"/>
      <c r="B1054" s="84"/>
      <c r="C1054" s="84"/>
      <c r="D1054" s="84"/>
      <c r="E1054" s="84"/>
      <c r="F1054" s="85"/>
      <c r="G1054" s="85"/>
      <c r="H1054" s="85"/>
    </row>
    <row r="1055" spans="1:8">
      <c r="A1055" s="83"/>
      <c r="B1055" s="84"/>
      <c r="C1055" s="84"/>
      <c r="D1055" s="84"/>
      <c r="E1055" s="84"/>
      <c r="F1055" s="85"/>
      <c r="G1055" s="85"/>
      <c r="H1055" s="85"/>
    </row>
    <row r="1056" spans="1:8">
      <c r="A1056" s="83"/>
      <c r="B1056" s="84"/>
      <c r="C1056" s="84"/>
      <c r="D1056" s="84"/>
      <c r="E1056" s="84"/>
      <c r="F1056" s="85"/>
      <c r="G1056" s="85"/>
      <c r="H1056" s="85"/>
    </row>
    <row r="1057" spans="1:8">
      <c r="A1057" s="83"/>
      <c r="B1057" s="84"/>
      <c r="C1057" s="84"/>
      <c r="D1057" s="84"/>
      <c r="E1057" s="84"/>
      <c r="F1057" s="85"/>
      <c r="G1057" s="85"/>
      <c r="H1057" s="85"/>
    </row>
    <row r="1058" spans="1:8">
      <c r="A1058" s="83"/>
      <c r="B1058" s="84"/>
      <c r="C1058" s="84"/>
      <c r="D1058" s="84"/>
      <c r="E1058" s="84"/>
      <c r="F1058" s="85"/>
      <c r="G1058" s="85"/>
      <c r="H1058" s="85"/>
    </row>
    <row r="1059" spans="1:8">
      <c r="A1059" s="83"/>
      <c r="B1059" s="84"/>
      <c r="C1059" s="84"/>
      <c r="D1059" s="84"/>
      <c r="E1059" s="84"/>
      <c r="F1059" s="85"/>
      <c r="G1059" s="85"/>
      <c r="H1059" s="85"/>
    </row>
    <row r="1060" spans="1:8">
      <c r="A1060" s="83"/>
      <c r="B1060" s="84"/>
      <c r="C1060" s="84"/>
      <c r="D1060" s="84"/>
      <c r="E1060" s="84"/>
      <c r="F1060" s="85"/>
      <c r="G1060" s="85"/>
      <c r="H1060" s="85"/>
    </row>
    <row r="1061" spans="1:8">
      <c r="A1061" s="83"/>
      <c r="B1061" s="84"/>
      <c r="C1061" s="84"/>
      <c r="D1061" s="84"/>
      <c r="E1061" s="84"/>
      <c r="F1061" s="85"/>
      <c r="G1061" s="85"/>
      <c r="H1061" s="85"/>
    </row>
    <row r="1062" spans="1:8">
      <c r="A1062" s="83"/>
      <c r="B1062" s="84"/>
      <c r="C1062" s="84"/>
      <c r="D1062" s="84"/>
      <c r="E1062" s="84"/>
      <c r="F1062" s="85"/>
      <c r="G1062" s="85"/>
      <c r="H1062" s="85"/>
    </row>
    <row r="1063" spans="1:8">
      <c r="A1063" s="83"/>
      <c r="B1063" s="84"/>
      <c r="C1063" s="84"/>
      <c r="D1063" s="84"/>
      <c r="E1063" s="84"/>
      <c r="F1063" s="85"/>
      <c r="G1063" s="85"/>
      <c r="H1063" s="85"/>
    </row>
    <row r="1064" spans="1:8">
      <c r="A1064" s="83"/>
      <c r="B1064" s="84"/>
      <c r="C1064" s="84"/>
      <c r="D1064" s="84"/>
      <c r="E1064" s="84"/>
      <c r="F1064" s="85"/>
      <c r="G1064" s="85"/>
      <c r="H1064" s="85"/>
    </row>
    <row r="1065" spans="1:8">
      <c r="A1065" s="83"/>
      <c r="B1065" s="84"/>
      <c r="C1065" s="84"/>
      <c r="D1065" s="84"/>
      <c r="E1065" s="84"/>
      <c r="F1065" s="85"/>
      <c r="G1065" s="85"/>
      <c r="H1065" s="85"/>
    </row>
    <row r="1066" spans="1:8">
      <c r="A1066" s="83"/>
      <c r="B1066" s="84"/>
      <c r="C1066" s="84"/>
      <c r="D1066" s="84"/>
      <c r="E1066" s="84"/>
      <c r="F1066" s="85"/>
      <c r="G1066" s="85"/>
      <c r="H1066" s="85"/>
    </row>
    <row r="1067" spans="1:8">
      <c r="A1067" s="83"/>
      <c r="B1067" s="84"/>
      <c r="C1067" s="84"/>
      <c r="D1067" s="84"/>
      <c r="E1067" s="84"/>
      <c r="F1067" s="85"/>
      <c r="G1067" s="85"/>
      <c r="H1067" s="85"/>
    </row>
    <row r="1068" spans="1:8">
      <c r="A1068" s="83"/>
      <c r="B1068" s="84"/>
      <c r="C1068" s="84"/>
      <c r="D1068" s="84"/>
      <c r="E1068" s="84"/>
      <c r="F1068" s="85"/>
      <c r="G1068" s="85"/>
      <c r="H1068" s="85"/>
    </row>
    <row r="1069" spans="1:8">
      <c r="A1069" s="83"/>
      <c r="B1069" s="84"/>
      <c r="C1069" s="84"/>
      <c r="D1069" s="84"/>
      <c r="E1069" s="84"/>
      <c r="F1069" s="85"/>
      <c r="G1069" s="85"/>
      <c r="H1069" s="85"/>
    </row>
    <row r="1070" spans="1:8">
      <c r="A1070" s="83"/>
      <c r="B1070" s="84"/>
      <c r="C1070" s="84"/>
      <c r="D1070" s="84"/>
      <c r="E1070" s="84"/>
      <c r="F1070" s="85"/>
      <c r="G1070" s="85"/>
      <c r="H1070" s="85"/>
    </row>
    <row r="1071" spans="1:8">
      <c r="A1071" s="83"/>
      <c r="B1071" s="84"/>
      <c r="C1071" s="84"/>
      <c r="D1071" s="84"/>
      <c r="E1071" s="84"/>
      <c r="F1071" s="85"/>
      <c r="G1071" s="85"/>
      <c r="H1071" s="85"/>
    </row>
    <row r="1072" spans="1:8">
      <c r="A1072" s="83"/>
      <c r="B1072" s="84"/>
      <c r="C1072" s="84"/>
      <c r="D1072" s="84"/>
      <c r="E1072" s="84"/>
      <c r="F1072" s="85"/>
      <c r="G1072" s="85"/>
      <c r="H1072" s="85"/>
    </row>
    <row r="1073" spans="1:8">
      <c r="A1073" s="83"/>
      <c r="B1073" s="84"/>
      <c r="C1073" s="84"/>
      <c r="D1073" s="84"/>
      <c r="E1073" s="84"/>
      <c r="F1073" s="85"/>
      <c r="G1073" s="85"/>
      <c r="H1073" s="85"/>
    </row>
    <row r="1074" spans="1:8">
      <c r="A1074" s="83"/>
      <c r="B1074" s="84"/>
      <c r="C1074" s="84"/>
      <c r="D1074" s="84"/>
      <c r="E1074" s="84"/>
      <c r="F1074" s="85"/>
      <c r="G1074" s="85"/>
      <c r="H1074" s="85"/>
    </row>
    <row r="1075" spans="1:8">
      <c r="A1075" s="83"/>
      <c r="B1075" s="84"/>
      <c r="C1075" s="84"/>
      <c r="D1075" s="84"/>
      <c r="E1075" s="84"/>
      <c r="F1075" s="85"/>
      <c r="G1075" s="85"/>
      <c r="H1075" s="85"/>
    </row>
    <row r="1076" spans="1:8">
      <c r="A1076" s="83"/>
      <c r="B1076" s="84"/>
      <c r="C1076" s="84"/>
      <c r="D1076" s="84"/>
      <c r="E1076" s="84"/>
      <c r="F1076" s="85"/>
      <c r="G1076" s="85"/>
      <c r="H1076" s="85"/>
    </row>
    <row r="1077" spans="1:8">
      <c r="A1077" s="83"/>
      <c r="B1077" s="84"/>
      <c r="C1077" s="84"/>
      <c r="D1077" s="84"/>
      <c r="E1077" s="84"/>
      <c r="F1077" s="85"/>
      <c r="G1077" s="85"/>
      <c r="H1077" s="85"/>
    </row>
    <row r="1078" spans="1:8">
      <c r="A1078" s="83"/>
      <c r="B1078" s="84"/>
      <c r="C1078" s="84"/>
      <c r="D1078" s="84"/>
      <c r="E1078" s="84"/>
      <c r="F1078" s="85"/>
      <c r="G1078" s="85"/>
      <c r="H1078" s="85"/>
    </row>
    <row r="1079" spans="1:8">
      <c r="A1079" s="83"/>
      <c r="B1079" s="84"/>
      <c r="C1079" s="84"/>
      <c r="D1079" s="84"/>
      <c r="E1079" s="84"/>
      <c r="F1079" s="85"/>
      <c r="G1079" s="85"/>
      <c r="H1079" s="85"/>
    </row>
    <row r="1080" spans="1:8">
      <c r="A1080" s="83"/>
      <c r="B1080" s="84"/>
      <c r="C1080" s="84"/>
      <c r="D1080" s="84"/>
      <c r="E1080" s="84"/>
      <c r="F1080" s="85"/>
      <c r="G1080" s="85"/>
      <c r="H1080" s="85"/>
    </row>
    <row r="1081" spans="1:8">
      <c r="A1081" s="83"/>
      <c r="B1081" s="84"/>
      <c r="C1081" s="84"/>
      <c r="D1081" s="84"/>
      <c r="E1081" s="84"/>
      <c r="F1081" s="85"/>
      <c r="G1081" s="85"/>
      <c r="H1081" s="85"/>
    </row>
    <row r="1082" spans="1:8">
      <c r="A1082" s="83"/>
      <c r="B1082" s="84"/>
      <c r="C1082" s="84"/>
      <c r="D1082" s="84"/>
      <c r="E1082" s="84"/>
      <c r="F1082" s="85"/>
      <c r="G1082" s="85"/>
      <c r="H1082" s="85"/>
    </row>
    <row r="1083" spans="1:8">
      <c r="A1083" s="83"/>
      <c r="B1083" s="84"/>
      <c r="C1083" s="84"/>
      <c r="D1083" s="84"/>
      <c r="E1083" s="84"/>
      <c r="F1083" s="85"/>
      <c r="G1083" s="85"/>
      <c r="H1083" s="85"/>
    </row>
    <row r="1084" spans="1:8">
      <c r="A1084" s="83"/>
      <c r="B1084" s="84"/>
      <c r="C1084" s="84"/>
      <c r="D1084" s="84"/>
      <c r="E1084" s="84"/>
      <c r="F1084" s="85"/>
      <c r="G1084" s="85"/>
      <c r="H1084" s="85"/>
    </row>
    <row r="1085" spans="1:8">
      <c r="A1085" s="83"/>
      <c r="B1085" s="84"/>
      <c r="C1085" s="84"/>
      <c r="D1085" s="84"/>
      <c r="E1085" s="84"/>
      <c r="F1085" s="85"/>
      <c r="G1085" s="85"/>
      <c r="H1085" s="85"/>
    </row>
    <row r="1086" spans="1:8">
      <c r="A1086" s="83"/>
      <c r="B1086" s="84"/>
      <c r="C1086" s="84"/>
      <c r="D1086" s="84"/>
      <c r="E1086" s="84"/>
      <c r="F1086" s="85"/>
      <c r="G1086" s="85"/>
      <c r="H1086" s="85"/>
    </row>
    <row r="1087" spans="1:8">
      <c r="A1087" s="83"/>
      <c r="B1087" s="84"/>
      <c r="C1087" s="84"/>
      <c r="D1087" s="84"/>
      <c r="E1087" s="84"/>
      <c r="F1087" s="85"/>
      <c r="G1087" s="85"/>
      <c r="H1087" s="85"/>
    </row>
    <row r="1088" spans="1:8">
      <c r="A1088" s="83"/>
      <c r="B1088" s="84"/>
      <c r="C1088" s="84"/>
      <c r="D1088" s="84"/>
      <c r="E1088" s="84"/>
      <c r="F1088" s="85"/>
      <c r="G1088" s="85"/>
      <c r="H1088" s="85"/>
    </row>
    <row r="1089" spans="1:8">
      <c r="A1089" s="83"/>
      <c r="B1089" s="84"/>
      <c r="C1089" s="84"/>
      <c r="D1089" s="84"/>
      <c r="E1089" s="84"/>
      <c r="F1089" s="85"/>
      <c r="G1089" s="85"/>
      <c r="H1089" s="85"/>
    </row>
    <row r="1090" spans="1:8">
      <c r="A1090" s="83"/>
      <c r="B1090" s="84"/>
      <c r="C1090" s="84"/>
      <c r="D1090" s="84"/>
      <c r="E1090" s="84"/>
      <c r="F1090" s="85"/>
      <c r="G1090" s="85"/>
      <c r="H1090" s="85"/>
    </row>
    <row r="1091" spans="1:8">
      <c r="A1091" s="83"/>
      <c r="B1091" s="84"/>
      <c r="C1091" s="84"/>
      <c r="D1091" s="84"/>
      <c r="E1091" s="84"/>
      <c r="F1091" s="85"/>
      <c r="G1091" s="85"/>
      <c r="H1091" s="85"/>
    </row>
    <row r="1092" spans="1:8">
      <c r="A1092" s="83"/>
      <c r="B1092" s="84"/>
      <c r="C1092" s="84"/>
      <c r="D1092" s="84"/>
      <c r="E1092" s="84"/>
      <c r="F1092" s="85"/>
      <c r="G1092" s="85"/>
      <c r="H1092" s="85"/>
    </row>
    <row r="1093" spans="1:8">
      <c r="A1093" s="83"/>
      <c r="B1093" s="84"/>
      <c r="C1093" s="84"/>
      <c r="D1093" s="84"/>
      <c r="E1093" s="84"/>
      <c r="F1093" s="85"/>
      <c r="G1093" s="85"/>
      <c r="H1093" s="85"/>
    </row>
    <row r="1094" spans="1:8">
      <c r="A1094" s="83"/>
      <c r="B1094" s="84"/>
      <c r="C1094" s="84"/>
      <c r="D1094" s="84"/>
      <c r="E1094" s="84"/>
      <c r="F1094" s="85"/>
      <c r="G1094" s="85"/>
      <c r="H1094" s="85"/>
    </row>
    <row r="1095" spans="1:8">
      <c r="A1095" s="83"/>
      <c r="B1095" s="84"/>
      <c r="C1095" s="84"/>
      <c r="D1095" s="84"/>
      <c r="E1095" s="84"/>
      <c r="F1095" s="85"/>
      <c r="G1095" s="85"/>
      <c r="H1095" s="85"/>
    </row>
    <row r="1096" spans="1:8">
      <c r="A1096" s="83"/>
      <c r="B1096" s="84"/>
      <c r="C1096" s="84"/>
      <c r="D1096" s="84"/>
      <c r="E1096" s="84"/>
      <c r="F1096" s="85"/>
      <c r="G1096" s="85"/>
      <c r="H1096" s="85"/>
    </row>
    <row r="1097" spans="1:8">
      <c r="A1097" s="83"/>
      <c r="B1097" s="84"/>
      <c r="C1097" s="84"/>
      <c r="D1097" s="84"/>
      <c r="E1097" s="84"/>
      <c r="F1097" s="85"/>
      <c r="G1097" s="85"/>
      <c r="H1097" s="85"/>
    </row>
    <row r="1098" spans="1:8">
      <c r="A1098" s="83"/>
      <c r="B1098" s="84"/>
      <c r="C1098" s="84"/>
      <c r="D1098" s="84"/>
      <c r="E1098" s="84"/>
      <c r="F1098" s="85"/>
      <c r="G1098" s="85"/>
      <c r="H1098" s="85"/>
    </row>
    <row r="1099" spans="1:8">
      <c r="A1099" s="83"/>
      <c r="B1099" s="84"/>
      <c r="C1099" s="84"/>
      <c r="D1099" s="84"/>
      <c r="E1099" s="84"/>
      <c r="F1099" s="85"/>
      <c r="G1099" s="85"/>
      <c r="H1099" s="85"/>
    </row>
    <row r="1100" spans="1:8">
      <c r="A1100" s="83"/>
      <c r="B1100" s="84"/>
      <c r="C1100" s="84"/>
      <c r="D1100" s="84"/>
      <c r="E1100" s="84"/>
      <c r="F1100" s="85"/>
      <c r="G1100" s="85"/>
      <c r="H1100" s="85"/>
    </row>
    <row r="1101" spans="1:8">
      <c r="A1101" s="83"/>
      <c r="B1101" s="84"/>
      <c r="C1101" s="84"/>
      <c r="D1101" s="84"/>
      <c r="E1101" s="84"/>
      <c r="F1101" s="85"/>
      <c r="G1101" s="85"/>
      <c r="H1101" s="85"/>
    </row>
    <row r="1102" spans="1:8">
      <c r="A1102" s="83"/>
      <c r="B1102" s="84"/>
      <c r="C1102" s="84"/>
      <c r="D1102" s="84"/>
      <c r="E1102" s="84"/>
      <c r="F1102" s="85"/>
      <c r="G1102" s="85"/>
      <c r="H1102" s="85"/>
    </row>
    <row r="1103" spans="1:8">
      <c r="A1103" s="83"/>
      <c r="B1103" s="84"/>
      <c r="C1103" s="84"/>
      <c r="D1103" s="84"/>
      <c r="E1103" s="84"/>
      <c r="F1103" s="85"/>
      <c r="G1103" s="85"/>
      <c r="H1103" s="85"/>
    </row>
    <row r="1104" spans="1:8">
      <c r="A1104" s="83"/>
      <c r="B1104" s="84"/>
      <c r="C1104" s="84"/>
      <c r="D1104" s="84"/>
      <c r="E1104" s="84"/>
      <c r="F1104" s="85"/>
      <c r="G1104" s="85"/>
      <c r="H1104" s="85"/>
    </row>
    <row r="1105" spans="1:8">
      <c r="A1105" s="83"/>
      <c r="B1105" s="84"/>
      <c r="C1105" s="84"/>
      <c r="D1105" s="84"/>
      <c r="E1105" s="84"/>
      <c r="F1105" s="85"/>
      <c r="G1105" s="85"/>
      <c r="H1105" s="85"/>
    </row>
    <row r="1106" spans="1:8">
      <c r="A1106" s="83"/>
      <c r="B1106" s="84"/>
      <c r="C1106" s="84"/>
      <c r="D1106" s="84"/>
      <c r="E1106" s="84"/>
      <c r="F1106" s="85"/>
      <c r="G1106" s="85"/>
      <c r="H1106" s="85"/>
    </row>
    <row r="1107" spans="1:8">
      <c r="A1107" s="83"/>
      <c r="B1107" s="84"/>
      <c r="C1107" s="84"/>
      <c r="D1107" s="84"/>
      <c r="E1107" s="84"/>
      <c r="F1107" s="85"/>
      <c r="G1107" s="85"/>
      <c r="H1107" s="85"/>
    </row>
    <row r="1108" spans="1:8">
      <c r="A1108" s="83"/>
      <c r="B1108" s="84"/>
      <c r="C1108" s="84"/>
      <c r="D1108" s="84"/>
      <c r="E1108" s="84"/>
      <c r="F1108" s="85"/>
      <c r="G1108" s="85"/>
      <c r="H1108" s="85"/>
    </row>
    <row r="1109" spans="1:8">
      <c r="A1109" s="83"/>
      <c r="B1109" s="84"/>
      <c r="C1109" s="84"/>
      <c r="D1109" s="84"/>
      <c r="E1109" s="84"/>
      <c r="F1109" s="85"/>
      <c r="G1109" s="85"/>
      <c r="H1109" s="85"/>
    </row>
    <row r="1110" spans="1:8">
      <c r="A1110" s="83"/>
      <c r="B1110" s="84"/>
      <c r="C1110" s="84"/>
      <c r="D1110" s="84"/>
      <c r="E1110" s="84"/>
      <c r="F1110" s="85"/>
      <c r="G1110" s="85"/>
      <c r="H1110" s="85"/>
    </row>
    <row r="1111" spans="1:8">
      <c r="A1111" s="83"/>
      <c r="B1111" s="84"/>
      <c r="C1111" s="84"/>
      <c r="D1111" s="84"/>
      <c r="E1111" s="84"/>
      <c r="F1111" s="85"/>
      <c r="G1111" s="85"/>
      <c r="H1111" s="85"/>
    </row>
    <row r="1112" spans="1:8">
      <c r="A1112" s="83"/>
      <c r="B1112" s="84"/>
      <c r="C1112" s="84"/>
      <c r="D1112" s="84"/>
      <c r="E1112" s="84"/>
      <c r="F1112" s="85"/>
      <c r="G1112" s="85"/>
      <c r="H1112" s="85"/>
    </row>
    <row r="1113" spans="1:8">
      <c r="A1113" s="83"/>
      <c r="B1113" s="84"/>
      <c r="C1113" s="84"/>
      <c r="D1113" s="84"/>
      <c r="E1113" s="84"/>
      <c r="F1113" s="85"/>
      <c r="G1113" s="85"/>
      <c r="H1113" s="85"/>
    </row>
    <row r="1114" spans="1:8">
      <c r="A1114" s="83"/>
      <c r="B1114" s="84"/>
      <c r="C1114" s="84"/>
      <c r="D1114" s="84"/>
      <c r="E1114" s="84"/>
      <c r="F1114" s="85"/>
      <c r="G1114" s="85"/>
      <c r="H1114" s="85"/>
    </row>
    <row r="1115" spans="1:8">
      <c r="A1115" s="83"/>
      <c r="B1115" s="84"/>
      <c r="C1115" s="84"/>
      <c r="D1115" s="84"/>
      <c r="E1115" s="84"/>
      <c r="F1115" s="85"/>
      <c r="G1115" s="85"/>
      <c r="H1115" s="85"/>
    </row>
    <row r="1116" spans="1:8">
      <c r="A1116" s="83"/>
      <c r="B1116" s="84"/>
      <c r="C1116" s="84"/>
      <c r="D1116" s="84"/>
      <c r="E1116" s="84"/>
      <c r="F1116" s="85"/>
      <c r="G1116" s="85"/>
      <c r="H1116" s="85"/>
    </row>
    <row r="1117" spans="1:8">
      <c r="A1117" s="83"/>
      <c r="B1117" s="84"/>
      <c r="C1117" s="84"/>
      <c r="D1117" s="84"/>
      <c r="E1117" s="84"/>
      <c r="F1117" s="85"/>
      <c r="G1117" s="85"/>
      <c r="H1117" s="85"/>
    </row>
    <row r="1118" spans="1:8">
      <c r="A1118" s="83"/>
      <c r="B1118" s="84"/>
      <c r="C1118" s="84"/>
      <c r="D1118" s="84"/>
      <c r="E1118" s="84"/>
      <c r="F1118" s="85"/>
      <c r="G1118" s="85"/>
      <c r="H1118" s="85"/>
    </row>
    <row r="1119" spans="1:8">
      <c r="A1119" s="83"/>
      <c r="B1119" s="84"/>
      <c r="C1119" s="84"/>
      <c r="D1119" s="84"/>
      <c r="E1119" s="84"/>
      <c r="F1119" s="85"/>
      <c r="G1119" s="85"/>
      <c r="H1119" s="85"/>
    </row>
    <row r="1120" spans="1:8">
      <c r="A1120" s="83"/>
      <c r="B1120" s="84"/>
      <c r="C1120" s="84"/>
      <c r="D1120" s="84"/>
      <c r="E1120" s="84"/>
      <c r="F1120" s="85"/>
      <c r="G1120" s="85"/>
      <c r="H1120" s="85"/>
    </row>
    <row r="1121" spans="1:8">
      <c r="A1121" s="83"/>
      <c r="B1121" s="84"/>
      <c r="C1121" s="84"/>
      <c r="D1121" s="84"/>
      <c r="E1121" s="84"/>
      <c r="F1121" s="85"/>
      <c r="G1121" s="85"/>
      <c r="H1121" s="85"/>
    </row>
    <row r="1122" spans="1:8">
      <c r="A1122" s="83"/>
      <c r="B1122" s="84"/>
      <c r="C1122" s="84"/>
      <c r="D1122" s="84"/>
      <c r="E1122" s="84"/>
      <c r="F1122" s="85"/>
      <c r="G1122" s="85"/>
      <c r="H1122" s="85"/>
    </row>
    <row r="1123" spans="1:8">
      <c r="A1123" s="83"/>
      <c r="B1123" s="84"/>
      <c r="C1123" s="84"/>
      <c r="D1123" s="84"/>
      <c r="E1123" s="84"/>
      <c r="F1123" s="85"/>
      <c r="G1123" s="85"/>
      <c r="H1123" s="85"/>
    </row>
    <row r="1124" spans="1:8">
      <c r="A1124" s="83"/>
      <c r="B1124" s="84"/>
      <c r="C1124" s="84"/>
      <c r="D1124" s="84"/>
      <c r="E1124" s="84"/>
      <c r="F1124" s="85"/>
      <c r="G1124" s="85"/>
      <c r="H1124" s="85"/>
    </row>
    <row r="1125" spans="1:8">
      <c r="A1125" s="83"/>
      <c r="B1125" s="84"/>
      <c r="C1125" s="84"/>
      <c r="D1125" s="84"/>
      <c r="E1125" s="84"/>
      <c r="F1125" s="85"/>
      <c r="G1125" s="85"/>
      <c r="H1125" s="85"/>
    </row>
    <row r="1126" spans="1:8">
      <c r="A1126" s="83"/>
      <c r="B1126" s="84"/>
      <c r="C1126" s="84"/>
      <c r="D1126" s="84"/>
      <c r="E1126" s="84"/>
      <c r="F1126" s="85"/>
      <c r="G1126" s="85"/>
      <c r="H1126" s="85"/>
    </row>
    <row r="1127" spans="1:8">
      <c r="A1127" s="83"/>
      <c r="B1127" s="84"/>
      <c r="C1127" s="84"/>
      <c r="D1127" s="84"/>
      <c r="E1127" s="84"/>
      <c r="F1127" s="85"/>
      <c r="G1127" s="85"/>
      <c r="H1127" s="85"/>
    </row>
    <row r="1128" spans="1:8">
      <c r="A1128" s="83"/>
      <c r="B1128" s="84"/>
      <c r="C1128" s="84"/>
      <c r="D1128" s="84"/>
      <c r="E1128" s="84"/>
      <c r="F1128" s="85"/>
      <c r="G1128" s="85"/>
      <c r="H1128" s="85"/>
    </row>
    <row r="1129" spans="1:8">
      <c r="A1129" s="83"/>
      <c r="B1129" s="84"/>
      <c r="C1129" s="84"/>
      <c r="D1129" s="84"/>
      <c r="E1129" s="84"/>
      <c r="F1129" s="85"/>
      <c r="G1129" s="85"/>
      <c r="H1129" s="85"/>
    </row>
    <row r="1130" spans="1:8">
      <c r="A1130" s="83"/>
      <c r="B1130" s="84"/>
      <c r="C1130" s="84"/>
      <c r="D1130" s="84"/>
      <c r="E1130" s="84"/>
      <c r="F1130" s="85"/>
      <c r="G1130" s="85"/>
      <c r="H1130" s="85"/>
    </row>
    <row r="1131" spans="1:8">
      <c r="A1131" s="83"/>
      <c r="B1131" s="84"/>
      <c r="C1131" s="84"/>
      <c r="D1131" s="84"/>
      <c r="E1131" s="84"/>
      <c r="F1131" s="85"/>
      <c r="G1131" s="85"/>
      <c r="H1131" s="85"/>
    </row>
    <row r="1132" spans="1:8">
      <c r="A1132" s="83"/>
      <c r="B1132" s="84"/>
      <c r="C1132" s="84"/>
      <c r="D1132" s="84"/>
      <c r="E1132" s="84"/>
      <c r="F1132" s="85"/>
      <c r="G1132" s="85"/>
      <c r="H1132" s="85"/>
    </row>
    <row r="1133" spans="1:8">
      <c r="A1133" s="83"/>
      <c r="B1133" s="84"/>
      <c r="C1133" s="84"/>
      <c r="D1133" s="84"/>
      <c r="E1133" s="84"/>
      <c r="F1133" s="85"/>
      <c r="G1133" s="85"/>
      <c r="H1133" s="85"/>
    </row>
    <row r="1134" spans="1:8">
      <c r="A1134" s="83"/>
      <c r="B1134" s="84"/>
      <c r="C1134" s="84"/>
      <c r="D1134" s="84"/>
      <c r="E1134" s="84"/>
      <c r="F1134" s="85"/>
      <c r="G1134" s="85"/>
      <c r="H1134" s="85"/>
    </row>
    <row r="1135" spans="1:8">
      <c r="A1135" s="83"/>
      <c r="B1135" s="84"/>
      <c r="C1135" s="84"/>
      <c r="D1135" s="84"/>
      <c r="E1135" s="84"/>
      <c r="F1135" s="85"/>
      <c r="G1135" s="85"/>
      <c r="H1135" s="85"/>
    </row>
    <row r="1136" spans="1:8">
      <c r="A1136" s="83"/>
      <c r="B1136" s="84"/>
      <c r="C1136" s="84"/>
      <c r="D1136" s="84"/>
      <c r="E1136" s="84"/>
      <c r="F1136" s="85"/>
      <c r="G1136" s="85"/>
      <c r="H1136" s="85"/>
    </row>
    <row r="1137" spans="1:8">
      <c r="A1137" s="83"/>
      <c r="B1137" s="84"/>
      <c r="C1137" s="84"/>
      <c r="D1137" s="84"/>
      <c r="E1137" s="84"/>
      <c r="F1137" s="85"/>
      <c r="G1137" s="85"/>
      <c r="H1137" s="85"/>
    </row>
    <row r="1138" spans="1:8">
      <c r="A1138" s="83"/>
      <c r="B1138" s="84"/>
      <c r="C1138" s="84"/>
      <c r="D1138" s="84"/>
      <c r="E1138" s="84"/>
      <c r="F1138" s="85"/>
      <c r="G1138" s="85"/>
      <c r="H1138" s="85"/>
    </row>
    <row r="1139" spans="1:8">
      <c r="A1139" s="83"/>
      <c r="B1139" s="84"/>
      <c r="C1139" s="84"/>
      <c r="D1139" s="84"/>
      <c r="E1139" s="84"/>
      <c r="F1139" s="85"/>
      <c r="G1139" s="85"/>
      <c r="H1139" s="85"/>
    </row>
    <row r="1140" spans="1:8">
      <c r="A1140" s="83"/>
      <c r="B1140" s="84"/>
      <c r="C1140" s="84"/>
      <c r="D1140" s="84"/>
      <c r="E1140" s="84"/>
      <c r="F1140" s="85"/>
      <c r="G1140" s="85"/>
      <c r="H1140" s="85"/>
    </row>
    <row r="1141" spans="1:8">
      <c r="A1141" s="83"/>
      <c r="B1141" s="84"/>
      <c r="C1141" s="84"/>
      <c r="D1141" s="84"/>
      <c r="E1141" s="84"/>
      <c r="F1141" s="85"/>
      <c r="G1141" s="85"/>
      <c r="H1141" s="85"/>
    </row>
    <row r="1142" spans="1:8">
      <c r="A1142" s="83"/>
      <c r="B1142" s="84"/>
      <c r="C1142" s="84"/>
      <c r="D1142" s="84"/>
      <c r="E1142" s="84"/>
      <c r="F1142" s="85"/>
      <c r="G1142" s="85"/>
      <c r="H1142" s="85"/>
    </row>
    <row r="1143" spans="1:8">
      <c r="A1143" s="83"/>
      <c r="B1143" s="84"/>
      <c r="C1143" s="84"/>
      <c r="D1143" s="84"/>
      <c r="E1143" s="84"/>
      <c r="F1143" s="85"/>
      <c r="G1143" s="85"/>
      <c r="H1143" s="85"/>
    </row>
    <row r="1144" spans="1:8">
      <c r="A1144" s="83"/>
      <c r="B1144" s="84"/>
      <c r="C1144" s="84"/>
      <c r="D1144" s="84"/>
      <c r="E1144" s="84"/>
      <c r="F1144" s="85"/>
      <c r="G1144" s="85"/>
      <c r="H1144" s="85"/>
    </row>
    <row r="1145" spans="1:8">
      <c r="A1145" s="83"/>
      <c r="B1145" s="84"/>
      <c r="C1145" s="84"/>
      <c r="D1145" s="84"/>
      <c r="E1145" s="84"/>
      <c r="F1145" s="85"/>
      <c r="G1145" s="85"/>
      <c r="H1145" s="85"/>
    </row>
    <row r="1146" spans="1:8">
      <c r="A1146" s="83"/>
      <c r="B1146" s="84"/>
      <c r="C1146" s="84"/>
      <c r="D1146" s="84"/>
      <c r="E1146" s="84"/>
      <c r="F1146" s="85"/>
      <c r="G1146" s="85"/>
      <c r="H1146" s="85"/>
    </row>
    <row r="1147" spans="1:8">
      <c r="A1147" s="83"/>
      <c r="B1147" s="84"/>
      <c r="C1147" s="84"/>
      <c r="D1147" s="84"/>
      <c r="E1147" s="84"/>
      <c r="F1147" s="85"/>
      <c r="G1147" s="85"/>
      <c r="H1147" s="85"/>
    </row>
    <row r="1148" spans="1:8">
      <c r="A1148" s="83"/>
      <c r="B1148" s="84"/>
      <c r="C1148" s="84"/>
      <c r="D1148" s="84"/>
      <c r="E1148" s="84"/>
      <c r="F1148" s="85"/>
      <c r="G1148" s="85"/>
      <c r="H1148" s="85"/>
    </row>
    <row r="1149" spans="1:8">
      <c r="A1149" s="83"/>
      <c r="B1149" s="84"/>
      <c r="C1149" s="84"/>
      <c r="D1149" s="84"/>
      <c r="E1149" s="84"/>
      <c r="F1149" s="85"/>
      <c r="G1149" s="85"/>
      <c r="H1149" s="85"/>
    </row>
    <row r="1150" spans="1:8">
      <c r="A1150" s="83"/>
      <c r="B1150" s="84"/>
      <c r="C1150" s="84"/>
      <c r="D1150" s="84"/>
      <c r="E1150" s="84"/>
      <c r="F1150" s="85"/>
      <c r="G1150" s="85"/>
      <c r="H1150" s="85"/>
    </row>
    <row r="1151" spans="1:8">
      <c r="A1151" s="83"/>
      <c r="B1151" s="84"/>
      <c r="C1151" s="84"/>
      <c r="D1151" s="84"/>
      <c r="E1151" s="84"/>
      <c r="F1151" s="85"/>
      <c r="G1151" s="85"/>
      <c r="H1151" s="85"/>
    </row>
    <row r="1152" spans="1:8">
      <c r="A1152" s="83"/>
      <c r="B1152" s="84"/>
      <c r="C1152" s="84"/>
      <c r="D1152" s="84"/>
      <c r="E1152" s="84"/>
      <c r="F1152" s="85"/>
      <c r="G1152" s="85"/>
      <c r="H1152" s="85"/>
    </row>
    <row r="1153" spans="1:8">
      <c r="A1153" s="83"/>
      <c r="B1153" s="84"/>
      <c r="C1153" s="84"/>
      <c r="D1153" s="84"/>
      <c r="E1153" s="84"/>
      <c r="F1153" s="85"/>
      <c r="G1153" s="85"/>
      <c r="H1153" s="85"/>
    </row>
    <row r="1154" spans="1:8">
      <c r="A1154" s="83"/>
      <c r="B1154" s="84"/>
      <c r="C1154" s="84"/>
      <c r="D1154" s="84"/>
      <c r="E1154" s="84"/>
      <c r="F1154" s="85"/>
      <c r="G1154" s="85"/>
      <c r="H1154" s="85"/>
    </row>
    <row r="1155" spans="1:8">
      <c r="A1155" s="83"/>
      <c r="B1155" s="84"/>
      <c r="C1155" s="84"/>
      <c r="D1155" s="84"/>
      <c r="E1155" s="84"/>
      <c r="F1155" s="85"/>
      <c r="G1155" s="85"/>
      <c r="H1155" s="85"/>
    </row>
    <row r="1156" spans="1:8">
      <c r="A1156" s="83"/>
      <c r="B1156" s="84"/>
      <c r="C1156" s="84"/>
      <c r="D1156" s="84"/>
      <c r="E1156" s="84"/>
      <c r="F1156" s="85"/>
      <c r="G1156" s="85"/>
      <c r="H1156" s="85"/>
    </row>
    <row r="1157" spans="1:8">
      <c r="A1157" s="83"/>
      <c r="B1157" s="84"/>
      <c r="C1157" s="84"/>
      <c r="D1157" s="84"/>
      <c r="E1157" s="84"/>
      <c r="F1157" s="85"/>
      <c r="G1157" s="85"/>
      <c r="H1157" s="85"/>
    </row>
    <row r="1158" spans="1:8">
      <c r="A1158" s="83"/>
      <c r="B1158" s="84"/>
      <c r="C1158" s="84"/>
      <c r="D1158" s="84"/>
      <c r="E1158" s="84"/>
      <c r="F1158" s="85"/>
      <c r="G1158" s="85"/>
      <c r="H1158" s="85"/>
    </row>
    <row r="1159" spans="1:8">
      <c r="A1159" s="83"/>
      <c r="B1159" s="84"/>
      <c r="C1159" s="84"/>
      <c r="D1159" s="84"/>
      <c r="E1159" s="84"/>
      <c r="F1159" s="85"/>
      <c r="G1159" s="85"/>
      <c r="H1159" s="85"/>
    </row>
    <row r="1160" spans="1:8">
      <c r="A1160" s="83"/>
      <c r="B1160" s="84"/>
      <c r="C1160" s="84"/>
      <c r="D1160" s="84"/>
      <c r="E1160" s="84"/>
      <c r="F1160" s="85"/>
      <c r="G1160" s="85"/>
      <c r="H1160" s="85"/>
    </row>
    <row r="1161" spans="1:8">
      <c r="A1161" s="83"/>
      <c r="B1161" s="84"/>
      <c r="C1161" s="84"/>
      <c r="D1161" s="84"/>
      <c r="E1161" s="84"/>
      <c r="F1161" s="85"/>
      <c r="G1161" s="85"/>
      <c r="H1161" s="85"/>
    </row>
    <row r="1162" spans="1:8">
      <c r="A1162" s="83"/>
      <c r="B1162" s="84"/>
      <c r="C1162" s="84"/>
      <c r="D1162" s="84"/>
      <c r="E1162" s="84"/>
      <c r="F1162" s="85"/>
      <c r="G1162" s="85"/>
      <c r="H1162" s="85"/>
    </row>
    <row r="1163" spans="1:8">
      <c r="A1163" s="83"/>
      <c r="B1163" s="84"/>
      <c r="C1163" s="84"/>
      <c r="D1163" s="84"/>
      <c r="E1163" s="84"/>
      <c r="F1163" s="85"/>
      <c r="G1163" s="85"/>
      <c r="H1163" s="85"/>
    </row>
    <row r="1164" spans="1:8">
      <c r="A1164" s="83"/>
      <c r="B1164" s="84"/>
      <c r="C1164" s="84"/>
      <c r="D1164" s="84"/>
      <c r="E1164" s="84"/>
      <c r="F1164" s="85"/>
      <c r="G1164" s="85"/>
      <c r="H1164" s="85"/>
    </row>
    <row r="1165" spans="1:8">
      <c r="A1165" s="83"/>
      <c r="B1165" s="84"/>
      <c r="C1165" s="84"/>
      <c r="D1165" s="84"/>
      <c r="E1165" s="84"/>
      <c r="F1165" s="85"/>
      <c r="G1165" s="85"/>
      <c r="H1165" s="85"/>
    </row>
    <row r="1166" spans="1:8">
      <c r="A1166" s="83"/>
      <c r="B1166" s="84"/>
      <c r="C1166" s="84"/>
      <c r="D1166" s="84"/>
      <c r="E1166" s="84"/>
      <c r="F1166" s="85"/>
      <c r="G1166" s="85"/>
      <c r="H1166" s="85"/>
    </row>
    <row r="1167" spans="1:8">
      <c r="A1167" s="83"/>
      <c r="B1167" s="84"/>
      <c r="C1167" s="84"/>
      <c r="D1167" s="84"/>
      <c r="E1167" s="84"/>
      <c r="F1167" s="85"/>
      <c r="G1167" s="85"/>
      <c r="H1167" s="85"/>
    </row>
    <row r="1168" spans="1:8">
      <c r="A1168" s="83"/>
      <c r="B1168" s="84"/>
      <c r="C1168" s="84"/>
      <c r="D1168" s="84"/>
      <c r="E1168" s="84"/>
      <c r="F1168" s="85"/>
      <c r="G1168" s="85"/>
      <c r="H1168" s="85"/>
    </row>
    <row r="1169" spans="1:8">
      <c r="A1169" s="83"/>
      <c r="B1169" s="84"/>
      <c r="C1169" s="84"/>
      <c r="D1169" s="84"/>
      <c r="E1169" s="84"/>
      <c r="F1169" s="85"/>
      <c r="G1169" s="85"/>
      <c r="H1169" s="85"/>
    </row>
    <row r="1170" spans="1:8">
      <c r="A1170" s="83"/>
      <c r="B1170" s="84"/>
      <c r="C1170" s="84"/>
      <c r="D1170" s="84"/>
      <c r="E1170" s="84"/>
      <c r="F1170" s="85"/>
      <c r="G1170" s="85"/>
      <c r="H1170" s="85"/>
    </row>
    <row r="1171" spans="1:8">
      <c r="A1171" s="83"/>
      <c r="B1171" s="84"/>
      <c r="C1171" s="84"/>
      <c r="D1171" s="84"/>
      <c r="E1171" s="84"/>
      <c r="F1171" s="85"/>
      <c r="G1171" s="85"/>
      <c r="H1171" s="85"/>
    </row>
    <row r="1172" spans="1:8">
      <c r="A1172" s="83"/>
      <c r="B1172" s="84"/>
      <c r="C1172" s="84"/>
      <c r="D1172" s="84"/>
      <c r="E1172" s="84"/>
      <c r="F1172" s="85"/>
      <c r="G1172" s="85"/>
      <c r="H1172" s="85"/>
    </row>
    <row r="1173" spans="1:8">
      <c r="A1173" s="83"/>
      <c r="B1173" s="84"/>
      <c r="C1173" s="84"/>
      <c r="D1173" s="84"/>
      <c r="E1173" s="84"/>
      <c r="F1173" s="85"/>
      <c r="G1173" s="85"/>
      <c r="H1173" s="85"/>
    </row>
    <row r="1174" spans="1:8">
      <c r="A1174" s="83"/>
      <c r="B1174" s="84"/>
      <c r="C1174" s="84"/>
      <c r="D1174" s="84"/>
      <c r="E1174" s="84"/>
      <c r="F1174" s="85"/>
      <c r="G1174" s="85"/>
      <c r="H1174" s="85"/>
    </row>
    <row r="1175" spans="1:8">
      <c r="A1175" s="83"/>
      <c r="B1175" s="84"/>
      <c r="C1175" s="84"/>
      <c r="D1175" s="84"/>
      <c r="E1175" s="84"/>
      <c r="F1175" s="85"/>
      <c r="G1175" s="85"/>
      <c r="H1175" s="85"/>
    </row>
    <row r="1176" spans="1:8">
      <c r="A1176" s="83"/>
      <c r="B1176" s="84"/>
      <c r="C1176" s="84"/>
      <c r="D1176" s="84"/>
      <c r="E1176" s="84"/>
      <c r="F1176" s="85"/>
      <c r="G1176" s="85"/>
      <c r="H1176" s="85"/>
    </row>
    <row r="1177" spans="1:8">
      <c r="A1177" s="83"/>
      <c r="B1177" s="84"/>
      <c r="C1177" s="84"/>
      <c r="D1177" s="84"/>
      <c r="E1177" s="84"/>
      <c r="F1177" s="85"/>
      <c r="G1177" s="85"/>
      <c r="H1177" s="85"/>
    </row>
    <row r="1178" spans="1:8">
      <c r="A1178" s="83"/>
      <c r="B1178" s="84"/>
      <c r="C1178" s="84"/>
      <c r="D1178" s="84"/>
      <c r="E1178" s="84"/>
      <c r="F1178" s="85"/>
      <c r="G1178" s="85"/>
      <c r="H1178" s="85"/>
    </row>
    <row r="1179" spans="1:8">
      <c r="A1179" s="83"/>
      <c r="B1179" s="84"/>
      <c r="C1179" s="84"/>
      <c r="D1179" s="84"/>
      <c r="E1179" s="84"/>
      <c r="F1179" s="85"/>
      <c r="G1179" s="85"/>
      <c r="H1179" s="85"/>
    </row>
    <row r="1180" spans="1:8">
      <c r="A1180" s="83"/>
      <c r="B1180" s="84"/>
      <c r="C1180" s="84"/>
      <c r="D1180" s="84"/>
      <c r="E1180" s="84"/>
      <c r="F1180" s="85"/>
      <c r="G1180" s="85"/>
      <c r="H1180" s="85"/>
    </row>
    <row r="1181" spans="1:8">
      <c r="A1181" s="83"/>
      <c r="B1181" s="84"/>
      <c r="C1181" s="84"/>
      <c r="D1181" s="84"/>
      <c r="E1181" s="84"/>
      <c r="F1181" s="85"/>
      <c r="G1181" s="85"/>
      <c r="H1181" s="85"/>
    </row>
    <row r="1182" spans="1:8">
      <c r="A1182" s="83"/>
      <c r="B1182" s="84"/>
      <c r="C1182" s="84"/>
      <c r="D1182" s="84"/>
      <c r="E1182" s="84"/>
      <c r="F1182" s="85"/>
      <c r="G1182" s="85"/>
      <c r="H1182" s="85"/>
    </row>
    <row r="1183" spans="1:8">
      <c r="A1183" s="83"/>
      <c r="B1183" s="84"/>
      <c r="C1183" s="84"/>
      <c r="D1183" s="84"/>
      <c r="E1183" s="84"/>
      <c r="F1183" s="85"/>
      <c r="G1183" s="85"/>
      <c r="H1183" s="85"/>
    </row>
    <row r="1184" spans="1:8">
      <c r="A1184" s="83"/>
      <c r="B1184" s="84"/>
      <c r="C1184" s="84"/>
      <c r="D1184" s="84"/>
      <c r="E1184" s="84"/>
      <c r="F1184" s="85"/>
      <c r="G1184" s="85"/>
      <c r="H1184" s="85"/>
    </row>
    <row r="1185" spans="1:8">
      <c r="A1185" s="83"/>
      <c r="B1185" s="84"/>
      <c r="C1185" s="84"/>
      <c r="D1185" s="84"/>
      <c r="E1185" s="84"/>
      <c r="F1185" s="85"/>
      <c r="G1185" s="85"/>
      <c r="H1185" s="85"/>
    </row>
    <row r="1186" spans="1:8">
      <c r="A1186" s="83"/>
      <c r="B1186" s="84"/>
      <c r="C1186" s="84"/>
      <c r="D1186" s="84"/>
      <c r="E1186" s="84"/>
      <c r="F1186" s="85"/>
      <c r="G1186" s="85"/>
      <c r="H1186" s="85"/>
    </row>
    <row r="1187" spans="1:8">
      <c r="A1187" s="83"/>
      <c r="B1187" s="84"/>
      <c r="C1187" s="84"/>
      <c r="D1187" s="84"/>
      <c r="E1187" s="84"/>
      <c r="F1187" s="85"/>
      <c r="G1187" s="85"/>
      <c r="H1187" s="85"/>
    </row>
    <row r="1188" spans="1:8">
      <c r="A1188" s="83"/>
      <c r="B1188" s="84"/>
      <c r="C1188" s="84"/>
      <c r="D1188" s="84"/>
      <c r="E1188" s="84"/>
      <c r="F1188" s="85"/>
      <c r="G1188" s="85"/>
      <c r="H1188" s="85"/>
    </row>
    <row r="1189" spans="1:8">
      <c r="A1189" s="83"/>
      <c r="B1189" s="84"/>
      <c r="C1189" s="84"/>
      <c r="D1189" s="84"/>
      <c r="E1189" s="84"/>
      <c r="F1189" s="85"/>
      <c r="G1189" s="85"/>
      <c r="H1189" s="85"/>
    </row>
    <row r="1190" spans="1:8">
      <c r="A1190" s="83"/>
      <c r="B1190" s="84"/>
      <c r="C1190" s="84"/>
      <c r="D1190" s="84"/>
      <c r="E1190" s="84"/>
      <c r="F1190" s="85"/>
      <c r="G1190" s="85"/>
      <c r="H1190" s="85"/>
    </row>
    <row r="1191" spans="1:8">
      <c r="A1191" s="83"/>
      <c r="B1191" s="84"/>
      <c r="C1191" s="84"/>
      <c r="D1191" s="84"/>
      <c r="E1191" s="84"/>
      <c r="F1191" s="85"/>
      <c r="G1191" s="85"/>
      <c r="H1191" s="85"/>
    </row>
    <row r="1192" spans="1:8">
      <c r="A1192" s="83"/>
      <c r="B1192" s="84"/>
      <c r="C1192" s="84"/>
      <c r="D1192" s="84"/>
      <c r="E1192" s="84"/>
      <c r="F1192" s="85"/>
      <c r="G1192" s="85"/>
      <c r="H1192" s="85"/>
    </row>
    <row r="1193" spans="1:8">
      <c r="A1193" s="83"/>
      <c r="B1193" s="84"/>
      <c r="C1193" s="84"/>
      <c r="D1193" s="84"/>
      <c r="E1193" s="84"/>
      <c r="F1193" s="85"/>
      <c r="G1193" s="85"/>
      <c r="H1193" s="85"/>
    </row>
    <row r="1194" spans="1:8">
      <c r="A1194" s="83"/>
      <c r="B1194" s="84"/>
      <c r="C1194" s="84"/>
      <c r="D1194" s="84"/>
      <c r="E1194" s="84"/>
      <c r="F1194" s="85"/>
      <c r="G1194" s="85"/>
      <c r="H1194" s="85"/>
    </row>
    <row r="1195" spans="1:8">
      <c r="A1195" s="83"/>
      <c r="B1195" s="84"/>
      <c r="C1195" s="84"/>
      <c r="D1195" s="84"/>
      <c r="E1195" s="84"/>
      <c r="F1195" s="85"/>
      <c r="G1195" s="85"/>
      <c r="H1195" s="85"/>
    </row>
    <row r="1196" spans="1:8">
      <c r="A1196" s="83"/>
      <c r="B1196" s="84"/>
      <c r="C1196" s="84"/>
      <c r="D1196" s="84"/>
      <c r="E1196" s="84"/>
      <c r="F1196" s="85"/>
      <c r="G1196" s="85"/>
      <c r="H1196" s="85"/>
    </row>
    <row r="1197" spans="1:8">
      <c r="A1197" s="83"/>
      <c r="B1197" s="84"/>
      <c r="C1197" s="84"/>
      <c r="D1197" s="84"/>
      <c r="E1197" s="84"/>
      <c r="F1197" s="85"/>
      <c r="G1197" s="85"/>
      <c r="H1197" s="85"/>
    </row>
    <row r="1198" spans="1:8">
      <c r="A1198" s="83"/>
      <c r="B1198" s="84"/>
      <c r="C1198" s="84"/>
      <c r="D1198" s="84"/>
      <c r="E1198" s="84"/>
      <c r="F1198" s="85"/>
      <c r="G1198" s="85"/>
      <c r="H1198" s="85"/>
    </row>
    <row r="1199" spans="1:8">
      <c r="A1199" s="83"/>
      <c r="B1199" s="84"/>
      <c r="C1199" s="84"/>
      <c r="D1199" s="84"/>
      <c r="E1199" s="84"/>
      <c r="F1199" s="85"/>
      <c r="G1199" s="85"/>
      <c r="H1199" s="85"/>
    </row>
    <row r="1200" spans="1:8">
      <c r="A1200" s="83"/>
      <c r="B1200" s="84"/>
      <c r="C1200" s="84"/>
      <c r="D1200" s="84"/>
      <c r="E1200" s="84"/>
      <c r="F1200" s="85"/>
      <c r="G1200" s="85"/>
      <c r="H1200" s="85"/>
    </row>
    <row r="1201" spans="1:8">
      <c r="A1201" s="83"/>
      <c r="B1201" s="84"/>
      <c r="C1201" s="84"/>
      <c r="D1201" s="84"/>
      <c r="E1201" s="84"/>
      <c r="F1201" s="85"/>
      <c r="G1201" s="85"/>
      <c r="H1201" s="85"/>
    </row>
    <row r="1202" spans="1:8">
      <c r="A1202" s="83"/>
      <c r="B1202" s="84"/>
      <c r="C1202" s="84"/>
      <c r="D1202" s="84"/>
      <c r="E1202" s="84"/>
      <c r="F1202" s="85"/>
      <c r="G1202" s="85"/>
      <c r="H1202" s="85"/>
    </row>
    <row r="1203" spans="1:8">
      <c r="A1203" s="83"/>
      <c r="B1203" s="84"/>
      <c r="C1203" s="84"/>
      <c r="D1203" s="84"/>
      <c r="E1203" s="84"/>
      <c r="F1203" s="85"/>
      <c r="G1203" s="85"/>
      <c r="H1203" s="85"/>
    </row>
    <row r="1204" spans="1:8">
      <c r="A1204" s="83"/>
      <c r="B1204" s="84"/>
      <c r="C1204" s="84"/>
      <c r="D1204" s="84"/>
      <c r="E1204" s="84"/>
      <c r="F1204" s="85"/>
      <c r="G1204" s="85"/>
      <c r="H1204" s="85"/>
    </row>
    <row r="1205" spans="1:8">
      <c r="A1205" s="83"/>
      <c r="B1205" s="84"/>
      <c r="C1205" s="84"/>
      <c r="D1205" s="84"/>
      <c r="E1205" s="84"/>
      <c r="F1205" s="85"/>
      <c r="G1205" s="85"/>
      <c r="H1205" s="85"/>
    </row>
    <row r="1206" spans="1:8">
      <c r="A1206" s="83"/>
      <c r="B1206" s="84"/>
      <c r="C1206" s="84"/>
      <c r="D1206" s="84"/>
      <c r="E1206" s="84"/>
      <c r="F1206" s="85"/>
      <c r="G1206" s="85"/>
      <c r="H1206" s="85"/>
    </row>
    <row r="1207" spans="1:8">
      <c r="A1207" s="83"/>
      <c r="B1207" s="84"/>
      <c r="C1207" s="84"/>
      <c r="D1207" s="84"/>
      <c r="E1207" s="84"/>
      <c r="F1207" s="85"/>
      <c r="G1207" s="85"/>
      <c r="H1207" s="85"/>
    </row>
    <row r="1208" spans="1:8">
      <c r="A1208" s="83"/>
      <c r="B1208" s="84"/>
      <c r="C1208" s="84"/>
      <c r="D1208" s="84"/>
      <c r="E1208" s="84"/>
      <c r="F1208" s="85"/>
      <c r="G1208" s="85"/>
      <c r="H1208" s="85"/>
    </row>
    <row r="1209" spans="1:8">
      <c r="A1209" s="83"/>
      <c r="B1209" s="84"/>
      <c r="C1209" s="84"/>
      <c r="D1209" s="84"/>
      <c r="E1209" s="84"/>
      <c r="F1209" s="85"/>
      <c r="G1209" s="85"/>
      <c r="H1209" s="85"/>
    </row>
    <row r="1210" spans="1:8">
      <c r="A1210" s="83"/>
      <c r="B1210" s="84"/>
      <c r="C1210" s="84"/>
      <c r="D1210" s="84"/>
      <c r="E1210" s="84"/>
      <c r="F1210" s="85"/>
      <c r="G1210" s="85"/>
      <c r="H1210" s="85"/>
    </row>
    <row r="1211" spans="1:8">
      <c r="A1211" s="83"/>
      <c r="B1211" s="84"/>
      <c r="C1211" s="84"/>
      <c r="D1211" s="84"/>
      <c r="E1211" s="84"/>
      <c r="F1211" s="85"/>
      <c r="G1211" s="85"/>
      <c r="H1211" s="85"/>
    </row>
    <row r="1212" spans="1:8">
      <c r="A1212" s="83"/>
      <c r="B1212" s="84"/>
      <c r="C1212" s="84"/>
      <c r="D1212" s="84"/>
      <c r="E1212" s="84"/>
      <c r="F1212" s="85"/>
      <c r="G1212" s="85"/>
      <c r="H1212" s="85"/>
    </row>
    <row r="1213" spans="1:8">
      <c r="A1213" s="83"/>
      <c r="B1213" s="84"/>
      <c r="C1213" s="84"/>
      <c r="D1213" s="84"/>
      <c r="E1213" s="84"/>
      <c r="F1213" s="85"/>
      <c r="G1213" s="85"/>
      <c r="H1213" s="85"/>
    </row>
    <row r="1214" spans="1:8">
      <c r="A1214" s="83"/>
      <c r="B1214" s="84"/>
      <c r="C1214" s="84"/>
      <c r="D1214" s="84"/>
      <c r="E1214" s="84"/>
      <c r="F1214" s="85"/>
      <c r="G1214" s="85"/>
      <c r="H1214" s="85"/>
    </row>
    <row r="1215" spans="1:8">
      <c r="A1215" s="83"/>
      <c r="B1215" s="84"/>
      <c r="C1215" s="84"/>
      <c r="D1215" s="84"/>
      <c r="E1215" s="84"/>
      <c r="F1215" s="85"/>
      <c r="G1215" s="85"/>
      <c r="H1215" s="85"/>
    </row>
    <row r="1216" spans="1:8">
      <c r="A1216" s="83"/>
      <c r="B1216" s="84"/>
      <c r="C1216" s="84"/>
      <c r="D1216" s="84"/>
      <c r="E1216" s="84"/>
      <c r="F1216" s="85"/>
      <c r="G1216" s="85"/>
      <c r="H1216" s="85"/>
    </row>
    <row r="1217" spans="1:8">
      <c r="A1217" s="83"/>
      <c r="B1217" s="84"/>
      <c r="C1217" s="84"/>
      <c r="D1217" s="84"/>
      <c r="E1217" s="84"/>
      <c r="F1217" s="85"/>
      <c r="G1217" s="85"/>
      <c r="H1217" s="85"/>
    </row>
    <row r="1218" spans="1:8">
      <c r="A1218" s="83"/>
      <c r="B1218" s="84"/>
      <c r="C1218" s="84"/>
      <c r="D1218" s="84"/>
      <c r="E1218" s="84"/>
      <c r="F1218" s="85"/>
      <c r="G1218" s="85"/>
      <c r="H1218" s="85"/>
    </row>
    <row r="1219" spans="1:8">
      <c r="A1219" s="83"/>
      <c r="B1219" s="84"/>
      <c r="C1219" s="84"/>
      <c r="D1219" s="84"/>
      <c r="E1219" s="84"/>
      <c r="F1219" s="85"/>
      <c r="G1219" s="85"/>
      <c r="H1219" s="85"/>
    </row>
    <row r="1220" spans="1:8">
      <c r="A1220" s="83"/>
      <c r="B1220" s="84"/>
      <c r="C1220" s="84"/>
      <c r="D1220" s="84"/>
      <c r="E1220" s="84"/>
      <c r="F1220" s="85"/>
      <c r="G1220" s="85"/>
      <c r="H1220" s="85"/>
    </row>
    <row r="1221" spans="1:8">
      <c r="A1221" s="83"/>
      <c r="B1221" s="84"/>
      <c r="C1221" s="84"/>
      <c r="D1221" s="84"/>
      <c r="E1221" s="84"/>
      <c r="F1221" s="85"/>
      <c r="G1221" s="85"/>
      <c r="H1221" s="85"/>
    </row>
    <row r="1222" spans="1:8">
      <c r="A1222" s="83"/>
      <c r="B1222" s="84"/>
      <c r="C1222" s="84"/>
      <c r="D1222" s="84"/>
      <c r="E1222" s="84"/>
      <c r="F1222" s="85"/>
      <c r="G1222" s="85"/>
      <c r="H1222" s="85"/>
    </row>
    <row r="1223" spans="1:8">
      <c r="A1223" s="83"/>
      <c r="B1223" s="84"/>
      <c r="C1223" s="84"/>
      <c r="D1223" s="84"/>
      <c r="E1223" s="84"/>
      <c r="F1223" s="85"/>
      <c r="G1223" s="85"/>
      <c r="H1223" s="85"/>
    </row>
    <row r="1224" spans="1:8">
      <c r="A1224" s="83"/>
      <c r="B1224" s="84"/>
      <c r="C1224" s="84"/>
      <c r="D1224" s="84"/>
      <c r="E1224" s="84"/>
      <c r="F1224" s="85"/>
      <c r="G1224" s="85"/>
      <c r="H1224" s="85"/>
    </row>
    <row r="1225" spans="1:8">
      <c r="A1225" s="83"/>
      <c r="B1225" s="84"/>
      <c r="C1225" s="84"/>
      <c r="D1225" s="84"/>
      <c r="E1225" s="84"/>
      <c r="F1225" s="85"/>
      <c r="G1225" s="85"/>
      <c r="H1225" s="85"/>
    </row>
    <row r="1226" spans="1:8">
      <c r="A1226" s="83"/>
      <c r="B1226" s="84"/>
      <c r="C1226" s="84"/>
      <c r="D1226" s="84"/>
      <c r="E1226" s="84"/>
      <c r="F1226" s="85"/>
      <c r="G1226" s="85"/>
      <c r="H1226" s="85"/>
    </row>
    <row r="1227" spans="1:8">
      <c r="A1227" s="83"/>
      <c r="B1227" s="84"/>
      <c r="C1227" s="84"/>
      <c r="D1227" s="84"/>
      <c r="E1227" s="84"/>
      <c r="F1227" s="85"/>
      <c r="G1227" s="85"/>
      <c r="H1227" s="85"/>
    </row>
    <row r="1228" spans="1:8">
      <c r="A1228" s="83"/>
      <c r="B1228" s="84"/>
      <c r="C1228" s="84"/>
      <c r="D1228" s="84"/>
      <c r="E1228" s="84"/>
      <c r="F1228" s="85"/>
      <c r="G1228" s="85"/>
      <c r="H1228" s="85"/>
    </row>
    <row r="1229" spans="1:8">
      <c r="A1229" s="83"/>
      <c r="B1229" s="84"/>
      <c r="C1229" s="84"/>
      <c r="D1229" s="84"/>
      <c r="E1229" s="84"/>
      <c r="F1229" s="85"/>
      <c r="G1229" s="85"/>
      <c r="H1229" s="85"/>
    </row>
    <row r="1230" spans="1:8">
      <c r="A1230" s="83"/>
      <c r="B1230" s="84"/>
      <c r="C1230" s="84"/>
      <c r="D1230" s="84"/>
      <c r="E1230" s="84"/>
      <c r="F1230" s="85"/>
      <c r="G1230" s="85"/>
      <c r="H1230" s="85"/>
    </row>
    <row r="1231" spans="1:8">
      <c r="A1231" s="83"/>
      <c r="B1231" s="84"/>
      <c r="C1231" s="84"/>
      <c r="D1231" s="84"/>
      <c r="E1231" s="84"/>
      <c r="F1231" s="85"/>
      <c r="G1231" s="85"/>
      <c r="H1231" s="85"/>
    </row>
    <row r="1232" spans="1:8">
      <c r="A1232" s="83"/>
      <c r="B1232" s="84"/>
      <c r="C1232" s="84"/>
      <c r="D1232" s="84"/>
      <c r="E1232" s="84"/>
      <c r="F1232" s="85"/>
      <c r="G1232" s="85"/>
      <c r="H1232" s="85"/>
    </row>
    <row r="1233" spans="1:8">
      <c r="A1233" s="83"/>
      <c r="B1233" s="84"/>
      <c r="C1233" s="84"/>
      <c r="D1233" s="84"/>
      <c r="E1233" s="84"/>
      <c r="F1233" s="85"/>
      <c r="G1233" s="85"/>
      <c r="H1233" s="85"/>
    </row>
    <row r="1234" spans="1:8">
      <c r="A1234" s="83"/>
      <c r="B1234" s="84"/>
      <c r="C1234" s="84"/>
      <c r="D1234" s="84"/>
      <c r="E1234" s="84"/>
      <c r="F1234" s="85"/>
      <c r="G1234" s="85"/>
      <c r="H1234" s="85"/>
    </row>
    <row r="1235" spans="1:8">
      <c r="A1235" s="83"/>
      <c r="B1235" s="84"/>
      <c r="C1235" s="84"/>
      <c r="D1235" s="84"/>
      <c r="E1235" s="84"/>
      <c r="F1235" s="85"/>
      <c r="G1235" s="85"/>
      <c r="H1235" s="85"/>
    </row>
    <row r="1236" spans="1:8">
      <c r="A1236" s="83"/>
      <c r="B1236" s="84"/>
      <c r="C1236" s="84"/>
      <c r="D1236" s="84"/>
      <c r="E1236" s="84"/>
      <c r="F1236" s="85"/>
      <c r="G1236" s="85"/>
      <c r="H1236" s="85"/>
    </row>
    <row r="1237" spans="1:8">
      <c r="A1237" s="83"/>
      <c r="B1237" s="84"/>
      <c r="C1237" s="84"/>
      <c r="D1237" s="84"/>
      <c r="E1237" s="84"/>
      <c r="F1237" s="85"/>
      <c r="G1237" s="85"/>
      <c r="H1237" s="85"/>
    </row>
    <row r="1238" spans="1:8">
      <c r="A1238" s="83"/>
      <c r="B1238" s="84"/>
      <c r="C1238" s="84"/>
      <c r="D1238" s="84"/>
      <c r="E1238" s="84"/>
      <c r="F1238" s="85"/>
      <c r="G1238" s="85"/>
      <c r="H1238" s="85"/>
    </row>
    <row r="1239" spans="1:8">
      <c r="A1239" s="83"/>
      <c r="B1239" s="84"/>
      <c r="C1239" s="84"/>
      <c r="D1239" s="84"/>
      <c r="E1239" s="84"/>
      <c r="F1239" s="85"/>
      <c r="G1239" s="85"/>
      <c r="H1239" s="85"/>
    </row>
    <row r="1240" spans="1:8">
      <c r="A1240" s="83"/>
      <c r="B1240" s="84"/>
      <c r="C1240" s="84"/>
      <c r="D1240" s="84"/>
      <c r="E1240" s="84"/>
      <c r="F1240" s="85"/>
      <c r="G1240" s="85"/>
      <c r="H1240" s="85"/>
    </row>
    <row r="1241" spans="1:8">
      <c r="A1241" s="83"/>
      <c r="B1241" s="84"/>
      <c r="C1241" s="84"/>
      <c r="D1241" s="84"/>
      <c r="E1241" s="84"/>
      <c r="F1241" s="85"/>
      <c r="G1241" s="85"/>
      <c r="H1241" s="85"/>
    </row>
    <row r="1242" spans="1:8">
      <c r="A1242" s="83"/>
      <c r="B1242" s="84"/>
      <c r="C1242" s="84"/>
      <c r="D1242" s="84"/>
      <c r="E1242" s="84"/>
      <c r="F1242" s="85"/>
      <c r="G1242" s="85"/>
      <c r="H1242" s="85"/>
    </row>
    <row r="1243" spans="1:8">
      <c r="A1243" s="83"/>
      <c r="B1243" s="84"/>
      <c r="C1243" s="84"/>
      <c r="D1243" s="84"/>
      <c r="E1243" s="84"/>
      <c r="F1243" s="85"/>
      <c r="G1243" s="85"/>
      <c r="H1243" s="85"/>
    </row>
    <row r="1244" spans="1:8">
      <c r="A1244" s="83"/>
      <c r="B1244" s="84"/>
      <c r="C1244" s="84"/>
      <c r="D1244" s="84"/>
      <c r="E1244" s="84"/>
      <c r="F1244" s="85"/>
      <c r="G1244" s="85"/>
      <c r="H1244" s="85"/>
    </row>
    <row r="1245" spans="1:8">
      <c r="A1245" s="83"/>
      <c r="B1245" s="84"/>
      <c r="C1245" s="84"/>
      <c r="D1245" s="84"/>
      <c r="E1245" s="84"/>
      <c r="F1245" s="85"/>
      <c r="G1245" s="85"/>
      <c r="H1245" s="85"/>
    </row>
    <row r="1246" spans="1:8">
      <c r="A1246" s="83"/>
      <c r="B1246" s="84"/>
      <c r="C1246" s="84"/>
      <c r="D1246" s="84"/>
      <c r="E1246" s="84"/>
      <c r="F1246" s="85"/>
      <c r="G1246" s="85"/>
      <c r="H1246" s="85"/>
    </row>
    <row r="1247" spans="1:8">
      <c r="A1247" s="83"/>
      <c r="B1247" s="84"/>
      <c r="C1247" s="84"/>
      <c r="D1247" s="84"/>
      <c r="E1247" s="84"/>
      <c r="F1247" s="85"/>
      <c r="G1247" s="85"/>
      <c r="H1247" s="85"/>
    </row>
    <row r="1248" spans="1:8">
      <c r="A1248" s="83"/>
      <c r="B1248" s="84"/>
      <c r="C1248" s="84"/>
      <c r="D1248" s="84"/>
      <c r="E1248" s="84"/>
      <c r="F1248" s="85"/>
      <c r="G1248" s="85"/>
      <c r="H1248" s="85"/>
    </row>
    <row r="1249" spans="1:8">
      <c r="A1249" s="83"/>
      <c r="B1249" s="84"/>
      <c r="C1249" s="84"/>
      <c r="D1249" s="84"/>
      <c r="E1249" s="84"/>
      <c r="F1249" s="85"/>
      <c r="G1249" s="85"/>
      <c r="H1249" s="85"/>
    </row>
    <row r="1250" spans="1:8">
      <c r="A1250" s="83"/>
      <c r="B1250" s="84"/>
      <c r="C1250" s="84"/>
      <c r="D1250" s="84"/>
      <c r="E1250" s="84"/>
      <c r="F1250" s="85"/>
      <c r="G1250" s="85"/>
      <c r="H1250" s="85"/>
    </row>
    <row r="1251" spans="1:8">
      <c r="A1251" s="83"/>
      <c r="B1251" s="84"/>
      <c r="C1251" s="84"/>
      <c r="D1251" s="84"/>
      <c r="E1251" s="84"/>
      <c r="F1251" s="85"/>
      <c r="G1251" s="85"/>
      <c r="H1251" s="85"/>
    </row>
    <row r="1252" spans="1:8">
      <c r="A1252" s="83"/>
      <c r="B1252" s="84"/>
      <c r="C1252" s="84"/>
      <c r="D1252" s="84"/>
      <c r="E1252" s="84"/>
      <c r="F1252" s="85"/>
      <c r="G1252" s="85"/>
      <c r="H1252" s="85"/>
    </row>
    <row r="1253" spans="1:8">
      <c r="A1253" s="83"/>
      <c r="B1253" s="84"/>
      <c r="C1253" s="84"/>
      <c r="D1253" s="84"/>
      <c r="E1253" s="84"/>
      <c r="F1253" s="85"/>
      <c r="G1253" s="85"/>
      <c r="H1253" s="85"/>
    </row>
    <row r="1254" spans="1:8">
      <c r="A1254" s="83"/>
      <c r="B1254" s="84"/>
      <c r="C1254" s="84"/>
      <c r="D1254" s="84"/>
      <c r="E1254" s="84"/>
      <c r="F1254" s="85"/>
      <c r="G1254" s="85"/>
      <c r="H1254" s="85"/>
    </row>
    <row r="1255" spans="1:8">
      <c r="A1255" s="83"/>
      <c r="B1255" s="84"/>
      <c r="C1255" s="84"/>
      <c r="D1255" s="84"/>
      <c r="E1255" s="84"/>
      <c r="F1255" s="85"/>
      <c r="G1255" s="85"/>
      <c r="H1255" s="85"/>
    </row>
    <row r="1256" spans="1:8">
      <c r="A1256" s="83"/>
      <c r="B1256" s="84"/>
      <c r="C1256" s="84"/>
      <c r="D1256" s="84"/>
      <c r="E1256" s="84"/>
      <c r="F1256" s="85"/>
      <c r="G1256" s="85"/>
      <c r="H1256" s="85"/>
    </row>
    <row r="1257" spans="1:8">
      <c r="A1257" s="83"/>
      <c r="B1257" s="84"/>
      <c r="C1257" s="84"/>
      <c r="D1257" s="84"/>
      <c r="E1257" s="84"/>
      <c r="F1257" s="85"/>
      <c r="G1257" s="85"/>
      <c r="H1257" s="85"/>
    </row>
    <row r="1258" spans="1:8">
      <c r="A1258" s="83"/>
      <c r="B1258" s="84"/>
      <c r="C1258" s="84"/>
      <c r="D1258" s="84"/>
      <c r="E1258" s="84"/>
      <c r="F1258" s="85"/>
      <c r="G1258" s="85"/>
      <c r="H1258" s="85"/>
    </row>
    <row r="1259" spans="1:8">
      <c r="A1259" s="83"/>
      <c r="B1259" s="84"/>
      <c r="C1259" s="84"/>
      <c r="D1259" s="84"/>
      <c r="E1259" s="84"/>
      <c r="F1259" s="85"/>
      <c r="G1259" s="85"/>
      <c r="H1259" s="85"/>
    </row>
    <row r="1260" spans="1:8">
      <c r="A1260" s="83"/>
      <c r="B1260" s="84"/>
      <c r="C1260" s="84"/>
      <c r="D1260" s="84"/>
      <c r="E1260" s="84"/>
      <c r="F1260" s="85"/>
      <c r="G1260" s="85"/>
      <c r="H1260" s="85"/>
    </row>
    <row r="1261" spans="1:8">
      <c r="A1261" s="83"/>
      <c r="B1261" s="84"/>
      <c r="C1261" s="84"/>
      <c r="D1261" s="84"/>
      <c r="E1261" s="84"/>
      <c r="F1261" s="85"/>
      <c r="G1261" s="85"/>
      <c r="H1261" s="85"/>
    </row>
    <row r="1262" spans="1:8">
      <c r="A1262" s="83"/>
      <c r="B1262" s="84"/>
      <c r="C1262" s="84"/>
      <c r="D1262" s="84"/>
      <c r="E1262" s="84"/>
      <c r="F1262" s="85"/>
      <c r="G1262" s="85"/>
      <c r="H1262" s="85"/>
    </row>
    <row r="1263" spans="1:8">
      <c r="A1263" s="83"/>
      <c r="B1263" s="84"/>
      <c r="C1263" s="84"/>
      <c r="D1263" s="84"/>
      <c r="E1263" s="84"/>
      <c r="F1263" s="85"/>
      <c r="G1263" s="85"/>
      <c r="H1263" s="85"/>
    </row>
    <row r="1264" spans="1:8">
      <c r="A1264" s="83"/>
      <c r="B1264" s="84"/>
      <c r="C1264" s="84"/>
      <c r="D1264" s="84"/>
      <c r="E1264" s="84"/>
      <c r="F1264" s="85"/>
      <c r="G1264" s="85"/>
      <c r="H1264" s="85"/>
    </row>
    <row r="1265" spans="1:8">
      <c r="A1265" s="83"/>
      <c r="B1265" s="84"/>
      <c r="C1265" s="84"/>
      <c r="D1265" s="84"/>
      <c r="E1265" s="84"/>
      <c r="F1265" s="85"/>
      <c r="G1265" s="85"/>
      <c r="H1265" s="85"/>
    </row>
    <row r="1266" spans="1:8">
      <c r="A1266" s="83"/>
      <c r="B1266" s="84"/>
      <c r="C1266" s="84"/>
      <c r="D1266" s="84"/>
      <c r="E1266" s="84"/>
      <c r="F1266" s="85"/>
      <c r="G1266" s="85"/>
      <c r="H1266" s="85"/>
    </row>
    <row r="1267" spans="1:8">
      <c r="A1267" s="83"/>
      <c r="B1267" s="84"/>
      <c r="C1267" s="84"/>
      <c r="D1267" s="84"/>
      <c r="E1267" s="84"/>
      <c r="F1267" s="85"/>
      <c r="G1267" s="85"/>
      <c r="H1267" s="85"/>
    </row>
    <row r="1268" spans="1:8">
      <c r="A1268" s="83"/>
      <c r="B1268" s="84"/>
      <c r="C1268" s="84"/>
      <c r="D1268" s="84"/>
      <c r="E1268" s="84"/>
      <c r="F1268" s="85"/>
      <c r="G1268" s="85"/>
      <c r="H1268" s="85"/>
    </row>
    <row r="1269" spans="1:8">
      <c r="A1269" s="83"/>
      <c r="B1269" s="84"/>
      <c r="C1269" s="84"/>
      <c r="D1269" s="84"/>
      <c r="E1269" s="84"/>
      <c r="F1269" s="85"/>
      <c r="G1269" s="85"/>
      <c r="H1269" s="85"/>
    </row>
    <row r="1270" spans="1:8">
      <c r="A1270" s="83"/>
      <c r="B1270" s="84"/>
      <c r="C1270" s="84"/>
      <c r="D1270" s="84"/>
      <c r="E1270" s="84"/>
      <c r="F1270" s="85"/>
      <c r="G1270" s="85"/>
      <c r="H1270" s="85"/>
    </row>
    <row r="1271" spans="1:8">
      <c r="A1271" s="83"/>
      <c r="B1271" s="84"/>
      <c r="C1271" s="84"/>
      <c r="D1271" s="84"/>
      <c r="E1271" s="84"/>
      <c r="F1271" s="85"/>
      <c r="G1271" s="85"/>
      <c r="H1271" s="85"/>
    </row>
    <row r="1272" spans="1:8">
      <c r="A1272" s="83"/>
      <c r="B1272" s="84"/>
      <c r="C1272" s="84"/>
      <c r="D1272" s="84"/>
      <c r="E1272" s="84"/>
      <c r="F1272" s="85"/>
      <c r="G1272" s="85"/>
      <c r="H1272" s="85"/>
    </row>
    <row r="1273" spans="1:8">
      <c r="A1273" s="83"/>
      <c r="B1273" s="84"/>
      <c r="C1273" s="84"/>
      <c r="D1273" s="84"/>
      <c r="E1273" s="84"/>
      <c r="F1273" s="85"/>
      <c r="G1273" s="85"/>
      <c r="H1273" s="85"/>
    </row>
    <row r="1274" spans="1:8">
      <c r="A1274" s="83"/>
      <c r="B1274" s="84"/>
      <c r="C1274" s="84"/>
      <c r="D1274" s="84"/>
      <c r="E1274" s="84"/>
      <c r="F1274" s="85"/>
      <c r="G1274" s="85"/>
      <c r="H1274" s="85"/>
    </row>
    <row r="1275" spans="1:8">
      <c r="A1275" s="83"/>
      <c r="B1275" s="84"/>
      <c r="C1275" s="84"/>
      <c r="D1275" s="84"/>
      <c r="E1275" s="84"/>
      <c r="F1275" s="85"/>
      <c r="G1275" s="85"/>
      <c r="H1275" s="85"/>
    </row>
    <row r="1276" spans="1:8">
      <c r="A1276" s="83"/>
      <c r="B1276" s="84"/>
      <c r="C1276" s="84"/>
      <c r="D1276" s="84"/>
      <c r="E1276" s="84"/>
      <c r="F1276" s="85"/>
      <c r="G1276" s="85"/>
      <c r="H1276" s="85"/>
    </row>
    <row r="1277" spans="1:8">
      <c r="A1277" s="83"/>
      <c r="B1277" s="84"/>
      <c r="C1277" s="84"/>
      <c r="D1277" s="84"/>
      <c r="E1277" s="84"/>
      <c r="F1277" s="85"/>
      <c r="G1277" s="85"/>
      <c r="H1277" s="85"/>
    </row>
    <row r="1278" spans="1:8">
      <c r="A1278" s="83"/>
      <c r="B1278" s="84"/>
      <c r="C1278" s="84"/>
      <c r="D1278" s="84"/>
      <c r="E1278" s="84"/>
      <c r="F1278" s="85"/>
      <c r="G1278" s="85"/>
      <c r="H1278" s="85"/>
    </row>
    <row r="1279" spans="1:8">
      <c r="A1279" s="83"/>
      <c r="B1279" s="84"/>
      <c r="C1279" s="84"/>
      <c r="D1279" s="84"/>
      <c r="E1279" s="84"/>
      <c r="F1279" s="85"/>
      <c r="G1279" s="85"/>
      <c r="H1279" s="85"/>
    </row>
    <row r="1280" spans="1:8">
      <c r="A1280" s="83"/>
      <c r="B1280" s="84"/>
      <c r="C1280" s="84"/>
      <c r="D1280" s="84"/>
      <c r="E1280" s="84"/>
      <c r="F1280" s="85"/>
      <c r="G1280" s="85"/>
      <c r="H1280" s="85"/>
    </row>
    <row r="1281" spans="1:8">
      <c r="A1281" s="83"/>
      <c r="B1281" s="84"/>
      <c r="C1281" s="84"/>
      <c r="D1281" s="84"/>
      <c r="E1281" s="84"/>
      <c r="F1281" s="85"/>
      <c r="G1281" s="85"/>
      <c r="H1281" s="85"/>
    </row>
    <row r="1282" spans="1:8">
      <c r="A1282" s="83"/>
      <c r="B1282" s="84"/>
      <c r="C1282" s="84"/>
      <c r="D1282" s="84"/>
      <c r="E1282" s="84"/>
      <c r="F1282" s="85"/>
      <c r="G1282" s="85"/>
      <c r="H1282" s="85"/>
    </row>
    <row r="1283" spans="1:8">
      <c r="A1283" s="83"/>
      <c r="B1283" s="84"/>
      <c r="C1283" s="84"/>
      <c r="D1283" s="84"/>
      <c r="E1283" s="84"/>
      <c r="F1283" s="85"/>
      <c r="G1283" s="85"/>
      <c r="H1283" s="85"/>
    </row>
    <row r="1284" spans="1:8">
      <c r="A1284" s="83"/>
      <c r="B1284" s="84"/>
      <c r="C1284" s="84"/>
      <c r="D1284" s="84"/>
      <c r="E1284" s="84"/>
      <c r="F1284" s="85"/>
      <c r="G1284" s="85"/>
      <c r="H1284" s="85"/>
    </row>
    <row r="1285" spans="1:8">
      <c r="A1285" s="83"/>
      <c r="B1285" s="84"/>
      <c r="C1285" s="84"/>
      <c r="D1285" s="84"/>
      <c r="E1285" s="84"/>
      <c r="F1285" s="85"/>
      <c r="G1285" s="85"/>
      <c r="H1285" s="85"/>
    </row>
    <row r="1286" spans="1:8">
      <c r="A1286" s="83"/>
      <c r="B1286" s="84"/>
      <c r="C1286" s="84"/>
      <c r="D1286" s="84"/>
      <c r="E1286" s="84"/>
      <c r="F1286" s="85"/>
      <c r="G1286" s="85"/>
      <c r="H1286" s="85"/>
    </row>
    <row r="1287" spans="1:8">
      <c r="A1287" s="83"/>
      <c r="B1287" s="84"/>
      <c r="C1287" s="84"/>
      <c r="D1287" s="84"/>
      <c r="E1287" s="84"/>
      <c r="F1287" s="85"/>
      <c r="G1287" s="85"/>
      <c r="H1287" s="85"/>
    </row>
    <row r="1288" spans="1:8">
      <c r="A1288" s="83"/>
      <c r="B1288" s="84"/>
      <c r="C1288" s="84"/>
      <c r="D1288" s="84"/>
      <c r="E1288" s="84"/>
      <c r="F1288" s="85"/>
      <c r="G1288" s="85"/>
      <c r="H1288" s="85"/>
    </row>
    <row r="1289" spans="1:8">
      <c r="A1289" s="83"/>
      <c r="B1289" s="84"/>
      <c r="C1289" s="84"/>
      <c r="D1289" s="84"/>
      <c r="E1289" s="84"/>
      <c r="F1289" s="85"/>
      <c r="G1289" s="85"/>
      <c r="H1289" s="85"/>
    </row>
    <row r="1290" spans="1:8">
      <c r="A1290" s="83"/>
      <c r="B1290" s="84"/>
      <c r="C1290" s="84"/>
      <c r="D1290" s="84"/>
      <c r="E1290" s="84"/>
      <c r="F1290" s="85"/>
      <c r="G1290" s="85"/>
      <c r="H1290" s="85"/>
    </row>
    <row r="1291" spans="1:8">
      <c r="A1291" s="83"/>
      <c r="B1291" s="84"/>
      <c r="C1291" s="84"/>
      <c r="D1291" s="84"/>
      <c r="E1291" s="84"/>
      <c r="F1291" s="85"/>
      <c r="G1291" s="85"/>
      <c r="H1291" s="85"/>
    </row>
    <row r="1292" spans="1:8">
      <c r="A1292" s="83"/>
      <c r="B1292" s="84"/>
      <c r="C1292" s="84"/>
      <c r="D1292" s="84"/>
      <c r="E1292" s="84"/>
      <c r="F1292" s="85"/>
      <c r="G1292" s="85"/>
      <c r="H1292" s="85"/>
    </row>
    <row r="1293" spans="1:8">
      <c r="A1293" s="83"/>
      <c r="B1293" s="84"/>
      <c r="C1293" s="84"/>
      <c r="D1293" s="84"/>
      <c r="E1293" s="84"/>
      <c r="F1293" s="85"/>
      <c r="G1293" s="85"/>
      <c r="H1293" s="85"/>
    </row>
    <row r="1294" spans="1:8">
      <c r="A1294" s="83"/>
      <c r="B1294" s="84"/>
      <c r="C1294" s="84"/>
      <c r="D1294" s="84"/>
      <c r="E1294" s="84"/>
      <c r="F1294" s="85"/>
      <c r="G1294" s="85"/>
      <c r="H1294" s="85"/>
    </row>
    <row r="1295" spans="1:8">
      <c r="A1295" s="83"/>
      <c r="B1295" s="84"/>
      <c r="C1295" s="84"/>
      <c r="D1295" s="84"/>
      <c r="E1295" s="84"/>
      <c r="F1295" s="85"/>
      <c r="G1295" s="85"/>
      <c r="H1295" s="85"/>
    </row>
    <row r="1296" spans="1:8">
      <c r="A1296" s="83"/>
      <c r="B1296" s="84"/>
      <c r="C1296" s="84"/>
      <c r="D1296" s="84"/>
      <c r="E1296" s="84"/>
      <c r="F1296" s="85"/>
      <c r="G1296" s="85"/>
      <c r="H1296" s="85"/>
    </row>
    <row r="1297" spans="1:8">
      <c r="A1297" s="83"/>
      <c r="B1297" s="84"/>
      <c r="C1297" s="84"/>
      <c r="D1297" s="84"/>
      <c r="E1297" s="84"/>
      <c r="F1297" s="85"/>
      <c r="G1297" s="85"/>
      <c r="H1297" s="85"/>
    </row>
    <row r="1298" spans="1:8">
      <c r="A1298" s="83"/>
      <c r="B1298" s="84"/>
      <c r="C1298" s="84"/>
      <c r="D1298" s="84"/>
      <c r="E1298" s="84"/>
      <c r="F1298" s="85"/>
      <c r="G1298" s="85"/>
      <c r="H1298" s="85"/>
    </row>
    <row r="1299" spans="1:8">
      <c r="A1299" s="83"/>
      <c r="B1299" s="84"/>
      <c r="C1299" s="84"/>
      <c r="D1299" s="84"/>
      <c r="E1299" s="84"/>
      <c r="F1299" s="85"/>
      <c r="G1299" s="85"/>
      <c r="H1299" s="85"/>
    </row>
    <row r="1300" spans="1:8">
      <c r="A1300" s="83"/>
      <c r="B1300" s="84"/>
      <c r="C1300" s="84"/>
      <c r="D1300" s="84"/>
      <c r="E1300" s="84"/>
      <c r="F1300" s="85"/>
      <c r="G1300" s="85"/>
      <c r="H1300" s="85"/>
    </row>
    <row r="1301" spans="1:8">
      <c r="A1301" s="83"/>
      <c r="B1301" s="84"/>
      <c r="C1301" s="84"/>
      <c r="D1301" s="84"/>
      <c r="E1301" s="84"/>
      <c r="F1301" s="85"/>
      <c r="G1301" s="85"/>
      <c r="H1301" s="85"/>
    </row>
    <row r="1302" spans="1:8">
      <c r="A1302" s="83"/>
      <c r="B1302" s="84"/>
      <c r="C1302" s="84"/>
      <c r="D1302" s="84"/>
      <c r="E1302" s="84"/>
      <c r="F1302" s="85"/>
      <c r="G1302" s="85"/>
      <c r="H1302" s="85"/>
    </row>
    <row r="1303" spans="1:8">
      <c r="A1303" s="83"/>
      <c r="B1303" s="84"/>
      <c r="C1303" s="84"/>
      <c r="D1303" s="84"/>
      <c r="E1303" s="84"/>
      <c r="F1303" s="85"/>
      <c r="G1303" s="85"/>
      <c r="H1303" s="85"/>
    </row>
    <row r="1304" spans="1:8">
      <c r="A1304" s="83"/>
      <c r="B1304" s="84"/>
      <c r="C1304" s="84"/>
      <c r="D1304" s="84"/>
      <c r="E1304" s="84"/>
      <c r="F1304" s="85"/>
      <c r="G1304" s="85"/>
      <c r="H1304" s="85"/>
    </row>
    <row r="1305" spans="1:8">
      <c r="A1305" s="83"/>
      <c r="B1305" s="84"/>
      <c r="C1305" s="84"/>
      <c r="D1305" s="84"/>
      <c r="E1305" s="84"/>
      <c r="F1305" s="85"/>
      <c r="G1305" s="85"/>
      <c r="H1305" s="85"/>
    </row>
    <row r="1306" spans="1:8">
      <c r="A1306" s="83"/>
      <c r="B1306" s="84"/>
      <c r="C1306" s="84"/>
      <c r="D1306" s="84"/>
      <c r="E1306" s="84"/>
      <c r="F1306" s="85"/>
      <c r="G1306" s="85"/>
      <c r="H1306" s="85"/>
    </row>
    <row r="1307" spans="1:8">
      <c r="A1307" s="83"/>
      <c r="B1307" s="84"/>
      <c r="C1307" s="84"/>
      <c r="D1307" s="84"/>
      <c r="E1307" s="84"/>
      <c r="F1307" s="85"/>
      <c r="G1307" s="85"/>
      <c r="H1307" s="85"/>
    </row>
    <row r="1308" spans="1:8">
      <c r="A1308" s="83"/>
      <c r="B1308" s="84"/>
      <c r="C1308" s="84"/>
      <c r="D1308" s="84"/>
      <c r="E1308" s="84"/>
      <c r="F1308" s="85"/>
      <c r="G1308" s="85"/>
      <c r="H1308" s="85"/>
    </row>
    <row r="1309" spans="1:8">
      <c r="A1309" s="83"/>
      <c r="B1309" s="84"/>
      <c r="C1309" s="84"/>
      <c r="D1309" s="84"/>
      <c r="E1309" s="84"/>
      <c r="F1309" s="85"/>
      <c r="G1309" s="85"/>
      <c r="H1309" s="85"/>
    </row>
    <row r="1310" spans="1:8">
      <c r="A1310" s="83"/>
      <c r="B1310" s="84"/>
      <c r="C1310" s="84"/>
      <c r="D1310" s="84"/>
      <c r="E1310" s="84"/>
      <c r="F1310" s="85"/>
      <c r="G1310" s="85"/>
      <c r="H1310" s="85"/>
    </row>
    <row r="1311" spans="1:8">
      <c r="A1311" s="83"/>
      <c r="B1311" s="84"/>
      <c r="C1311" s="84"/>
      <c r="D1311" s="84"/>
      <c r="E1311" s="84"/>
      <c r="F1311" s="85"/>
      <c r="G1311" s="85"/>
      <c r="H1311" s="85"/>
    </row>
    <row r="1312" spans="1:8">
      <c r="A1312" s="83"/>
      <c r="B1312" s="84"/>
      <c r="C1312" s="84"/>
      <c r="D1312" s="84"/>
      <c r="E1312" s="84"/>
      <c r="F1312" s="85"/>
      <c r="G1312" s="85"/>
      <c r="H1312" s="85"/>
    </row>
    <row r="1313" spans="1:8">
      <c r="A1313" s="83"/>
      <c r="B1313" s="84"/>
      <c r="C1313" s="84"/>
      <c r="D1313" s="84"/>
      <c r="E1313" s="84"/>
      <c r="F1313" s="85"/>
      <c r="G1313" s="85"/>
      <c r="H1313" s="85"/>
    </row>
    <row r="1314" spans="1:8">
      <c r="A1314" s="83"/>
      <c r="B1314" s="84"/>
      <c r="C1314" s="84"/>
      <c r="D1314" s="84"/>
      <c r="E1314" s="84"/>
      <c r="F1314" s="85"/>
      <c r="G1314" s="85"/>
      <c r="H1314" s="85"/>
    </row>
    <row r="1315" spans="1:8">
      <c r="A1315" s="83"/>
      <c r="B1315" s="84"/>
      <c r="C1315" s="84"/>
      <c r="D1315" s="84"/>
      <c r="E1315" s="84"/>
      <c r="F1315" s="85"/>
      <c r="G1315" s="85"/>
      <c r="H1315" s="85"/>
    </row>
    <row r="1316" spans="1:8">
      <c r="A1316" s="83"/>
      <c r="B1316" s="84"/>
      <c r="C1316" s="84"/>
      <c r="D1316" s="84"/>
      <c r="E1316" s="84"/>
      <c r="F1316" s="85"/>
      <c r="G1316" s="85"/>
      <c r="H1316" s="85"/>
    </row>
    <row r="1317" spans="1:8">
      <c r="A1317" s="83"/>
      <c r="B1317" s="84"/>
      <c r="C1317" s="84"/>
      <c r="D1317" s="84"/>
      <c r="E1317" s="84"/>
      <c r="F1317" s="85"/>
      <c r="G1317" s="85"/>
      <c r="H1317" s="85"/>
    </row>
    <row r="1318" spans="1:8">
      <c r="A1318" s="83"/>
      <c r="B1318" s="84"/>
      <c r="C1318" s="84"/>
      <c r="D1318" s="84"/>
      <c r="E1318" s="84"/>
      <c r="F1318" s="85"/>
      <c r="G1318" s="85"/>
      <c r="H1318" s="85"/>
    </row>
    <row r="1319" spans="1:8">
      <c r="A1319" s="83"/>
      <c r="B1319" s="84"/>
      <c r="C1319" s="84"/>
      <c r="D1319" s="84"/>
      <c r="E1319" s="84"/>
      <c r="F1319" s="85"/>
      <c r="G1319" s="85"/>
      <c r="H1319" s="85"/>
    </row>
    <row r="1320" spans="1:8">
      <c r="A1320" s="83"/>
      <c r="B1320" s="84"/>
      <c r="C1320" s="84"/>
      <c r="D1320" s="84"/>
      <c r="E1320" s="84"/>
      <c r="F1320" s="85"/>
      <c r="G1320" s="85"/>
      <c r="H1320" s="85"/>
    </row>
    <row r="1321" spans="1:8">
      <c r="A1321" s="83"/>
      <c r="B1321" s="84"/>
      <c r="C1321" s="84"/>
      <c r="D1321" s="84"/>
      <c r="E1321" s="84"/>
      <c r="F1321" s="85"/>
      <c r="G1321" s="85"/>
      <c r="H1321" s="85"/>
    </row>
    <row r="1322" spans="1:8">
      <c r="A1322" s="83"/>
      <c r="B1322" s="84"/>
      <c r="C1322" s="84"/>
      <c r="D1322" s="84"/>
      <c r="E1322" s="84"/>
      <c r="F1322" s="85"/>
      <c r="G1322" s="85"/>
      <c r="H1322" s="85"/>
    </row>
    <row r="1323" spans="1:8">
      <c r="A1323" s="83"/>
      <c r="B1323" s="84"/>
      <c r="C1323" s="84"/>
      <c r="D1323" s="84"/>
      <c r="E1323" s="84"/>
      <c r="F1323" s="85"/>
      <c r="G1323" s="85"/>
      <c r="H1323" s="85"/>
    </row>
    <row r="1324" spans="1:8">
      <c r="A1324" s="83"/>
      <c r="B1324" s="84"/>
      <c r="C1324" s="84"/>
      <c r="D1324" s="84"/>
      <c r="E1324" s="84"/>
      <c r="F1324" s="85"/>
      <c r="G1324" s="85"/>
      <c r="H1324" s="85"/>
    </row>
    <row r="1325" spans="1:8">
      <c r="A1325" s="83"/>
      <c r="B1325" s="84"/>
      <c r="C1325" s="84"/>
      <c r="D1325" s="84"/>
      <c r="E1325" s="84"/>
      <c r="F1325" s="85"/>
      <c r="G1325" s="85"/>
      <c r="H1325" s="85"/>
    </row>
    <row r="1326" spans="1:8">
      <c r="A1326" s="83"/>
      <c r="B1326" s="84"/>
      <c r="C1326" s="84"/>
      <c r="D1326" s="84"/>
      <c r="E1326" s="84"/>
      <c r="F1326" s="85"/>
      <c r="G1326" s="85"/>
      <c r="H1326" s="85"/>
    </row>
    <row r="1327" spans="1:8">
      <c r="A1327" s="83"/>
      <c r="B1327" s="84"/>
      <c r="C1327" s="84"/>
      <c r="D1327" s="84"/>
      <c r="E1327" s="84"/>
      <c r="F1327" s="85"/>
      <c r="G1327" s="85"/>
      <c r="H1327" s="85"/>
    </row>
    <row r="1328" spans="1:8">
      <c r="A1328" s="83"/>
      <c r="B1328" s="84"/>
      <c r="C1328" s="84"/>
      <c r="D1328" s="84"/>
      <c r="E1328" s="84"/>
      <c r="F1328" s="85"/>
      <c r="G1328" s="85"/>
      <c r="H1328" s="85"/>
    </row>
    <row r="1329" spans="1:8">
      <c r="A1329" s="83"/>
      <c r="B1329" s="84"/>
      <c r="C1329" s="84"/>
      <c r="D1329" s="84"/>
      <c r="E1329" s="84"/>
      <c r="F1329" s="85"/>
      <c r="G1329" s="85"/>
      <c r="H1329" s="85"/>
    </row>
    <row r="1330" spans="1:8">
      <c r="A1330" s="83"/>
      <c r="B1330" s="84"/>
      <c r="C1330" s="84"/>
      <c r="D1330" s="84"/>
      <c r="E1330" s="84"/>
      <c r="F1330" s="85"/>
      <c r="G1330" s="85"/>
      <c r="H1330" s="85"/>
    </row>
    <row r="1331" spans="1:8">
      <c r="A1331" s="83"/>
      <c r="B1331" s="84"/>
      <c r="C1331" s="84"/>
      <c r="D1331" s="84"/>
      <c r="E1331" s="84"/>
      <c r="F1331" s="85"/>
      <c r="G1331" s="85"/>
      <c r="H1331" s="85"/>
    </row>
    <row r="1332" spans="1:8">
      <c r="A1332" s="83"/>
      <c r="B1332" s="84"/>
      <c r="C1332" s="84"/>
      <c r="D1332" s="84"/>
      <c r="E1332" s="84"/>
      <c r="F1332" s="85"/>
      <c r="G1332" s="85"/>
      <c r="H1332" s="85"/>
    </row>
    <row r="1333" spans="1:8">
      <c r="A1333" s="83"/>
      <c r="B1333" s="84"/>
      <c r="C1333" s="84"/>
      <c r="D1333" s="84"/>
      <c r="E1333" s="84"/>
      <c r="F1333" s="85"/>
      <c r="G1333" s="85"/>
      <c r="H1333" s="85"/>
    </row>
    <row r="1334" spans="1:8">
      <c r="A1334" s="83"/>
      <c r="B1334" s="84"/>
      <c r="C1334" s="84"/>
      <c r="D1334" s="84"/>
      <c r="E1334" s="84"/>
      <c r="F1334" s="85"/>
      <c r="G1334" s="85"/>
      <c r="H1334" s="85"/>
    </row>
    <row r="1335" spans="1:8">
      <c r="A1335" s="83"/>
      <c r="B1335" s="84"/>
      <c r="C1335" s="84"/>
      <c r="D1335" s="84"/>
      <c r="E1335" s="84"/>
      <c r="F1335" s="85"/>
      <c r="G1335" s="85"/>
      <c r="H1335" s="85"/>
    </row>
    <row r="1336" spans="1:8">
      <c r="A1336" s="83"/>
      <c r="B1336" s="84"/>
      <c r="C1336" s="84"/>
      <c r="D1336" s="84"/>
      <c r="E1336" s="84"/>
      <c r="F1336" s="85"/>
      <c r="G1336" s="85"/>
      <c r="H1336" s="85"/>
    </row>
    <row r="1337" spans="1:8">
      <c r="A1337" s="83"/>
      <c r="B1337" s="84"/>
      <c r="C1337" s="84"/>
      <c r="D1337" s="84"/>
      <c r="E1337" s="84"/>
      <c r="F1337" s="85"/>
      <c r="G1337" s="85"/>
      <c r="H1337" s="85"/>
    </row>
    <row r="1338" spans="1:8">
      <c r="A1338" s="83"/>
      <c r="B1338" s="84"/>
      <c r="C1338" s="84"/>
      <c r="D1338" s="84"/>
      <c r="E1338" s="84"/>
      <c r="F1338" s="85"/>
      <c r="G1338" s="85"/>
      <c r="H1338" s="85"/>
    </row>
    <row r="1339" spans="1:8">
      <c r="A1339" s="83"/>
      <c r="B1339" s="84"/>
      <c r="C1339" s="84"/>
      <c r="D1339" s="84"/>
      <c r="E1339" s="84"/>
      <c r="F1339" s="85"/>
      <c r="G1339" s="85"/>
      <c r="H1339" s="85"/>
    </row>
    <row r="1340" spans="1:8">
      <c r="A1340" s="83"/>
      <c r="B1340" s="84"/>
      <c r="C1340" s="84"/>
      <c r="D1340" s="84"/>
      <c r="E1340" s="84"/>
      <c r="F1340" s="85"/>
      <c r="G1340" s="85"/>
      <c r="H1340" s="85"/>
    </row>
    <row r="1341" spans="1:8">
      <c r="A1341" s="83"/>
      <c r="B1341" s="84"/>
      <c r="C1341" s="84"/>
      <c r="D1341" s="84"/>
      <c r="E1341" s="84"/>
      <c r="F1341" s="85"/>
      <c r="G1341" s="85"/>
      <c r="H1341" s="85"/>
    </row>
    <row r="1342" spans="1:8">
      <c r="A1342" s="83"/>
      <c r="B1342" s="84"/>
      <c r="C1342" s="84"/>
      <c r="D1342" s="84"/>
      <c r="E1342" s="84"/>
      <c r="F1342" s="85"/>
      <c r="G1342" s="85"/>
      <c r="H1342" s="85"/>
    </row>
    <row r="1343" spans="1:8">
      <c r="A1343" s="83"/>
      <c r="B1343" s="84"/>
      <c r="C1343" s="84"/>
      <c r="D1343" s="84"/>
      <c r="E1343" s="84"/>
      <c r="F1343" s="85"/>
      <c r="G1343" s="85"/>
      <c r="H1343" s="85"/>
    </row>
    <row r="1344" spans="1:8">
      <c r="A1344" s="83"/>
      <c r="B1344" s="84"/>
      <c r="C1344" s="84"/>
      <c r="D1344" s="84"/>
      <c r="E1344" s="84"/>
      <c r="F1344" s="85"/>
      <c r="G1344" s="85"/>
      <c r="H1344" s="85"/>
    </row>
    <row r="1345" spans="1:8">
      <c r="A1345" s="83"/>
      <c r="B1345" s="84"/>
      <c r="C1345" s="84"/>
      <c r="D1345" s="84"/>
      <c r="E1345" s="84"/>
      <c r="F1345" s="85"/>
      <c r="G1345" s="85"/>
      <c r="H1345" s="85"/>
    </row>
    <row r="1346" spans="1:8">
      <c r="A1346" s="83"/>
      <c r="B1346" s="84"/>
      <c r="C1346" s="84"/>
      <c r="D1346" s="84"/>
      <c r="E1346" s="84"/>
      <c r="F1346" s="85"/>
      <c r="G1346" s="85"/>
      <c r="H1346" s="85"/>
    </row>
    <row r="1347" spans="1:8">
      <c r="A1347" s="83"/>
      <c r="B1347" s="84"/>
      <c r="C1347" s="84"/>
      <c r="D1347" s="84"/>
      <c r="E1347" s="84"/>
      <c r="F1347" s="85"/>
      <c r="G1347" s="85"/>
      <c r="H1347" s="85"/>
    </row>
    <row r="1348" spans="1:8">
      <c r="A1348" s="83"/>
      <c r="B1348" s="84"/>
      <c r="C1348" s="84"/>
      <c r="D1348" s="84"/>
      <c r="E1348" s="84"/>
      <c r="F1348" s="85"/>
      <c r="G1348" s="85"/>
      <c r="H1348" s="85"/>
    </row>
    <row r="1349" spans="1:8">
      <c r="A1349" s="83"/>
      <c r="B1349" s="84"/>
      <c r="C1349" s="84"/>
      <c r="D1349" s="84"/>
      <c r="E1349" s="84"/>
      <c r="F1349" s="85"/>
      <c r="G1349" s="85"/>
      <c r="H1349" s="85"/>
    </row>
    <row r="1350" spans="1:8">
      <c r="A1350" s="83"/>
      <c r="B1350" s="84"/>
      <c r="C1350" s="84"/>
      <c r="D1350" s="84"/>
      <c r="E1350" s="84"/>
      <c r="F1350" s="85"/>
      <c r="G1350" s="85"/>
      <c r="H1350" s="85"/>
    </row>
    <row r="1351" spans="1:8">
      <c r="A1351" s="83"/>
      <c r="B1351" s="84"/>
      <c r="C1351" s="84"/>
      <c r="D1351" s="84"/>
      <c r="E1351" s="84"/>
      <c r="F1351" s="85"/>
      <c r="G1351" s="85"/>
      <c r="H1351" s="85"/>
    </row>
    <row r="1352" spans="1:8">
      <c r="A1352" s="83"/>
      <c r="B1352" s="84"/>
      <c r="C1352" s="84"/>
      <c r="D1352" s="84"/>
      <c r="E1352" s="84"/>
      <c r="F1352" s="85"/>
      <c r="G1352" s="85"/>
      <c r="H1352" s="85"/>
    </row>
    <row r="1353" spans="1:8">
      <c r="A1353" s="83"/>
      <c r="B1353" s="84"/>
      <c r="C1353" s="84"/>
      <c r="D1353" s="84"/>
      <c r="E1353" s="84"/>
      <c r="F1353" s="85"/>
      <c r="G1353" s="85"/>
      <c r="H1353" s="85"/>
    </row>
    <row r="1354" spans="1:8">
      <c r="A1354" s="83"/>
      <c r="B1354" s="84"/>
      <c r="C1354" s="84"/>
      <c r="D1354" s="84"/>
      <c r="E1354" s="84"/>
      <c r="F1354" s="85"/>
      <c r="G1354" s="85"/>
      <c r="H1354" s="85"/>
    </row>
    <row r="1355" spans="1:8">
      <c r="A1355" s="83"/>
      <c r="B1355" s="84"/>
      <c r="C1355" s="84"/>
      <c r="D1355" s="84"/>
      <c r="E1355" s="84"/>
      <c r="F1355" s="85"/>
      <c r="G1355" s="85"/>
      <c r="H1355" s="85"/>
    </row>
    <row r="1356" spans="1:8">
      <c r="A1356" s="83"/>
      <c r="B1356" s="84"/>
      <c r="C1356" s="84"/>
      <c r="D1356" s="84"/>
      <c r="E1356" s="84"/>
      <c r="F1356" s="85"/>
      <c r="G1356" s="85"/>
      <c r="H1356" s="85"/>
    </row>
    <row r="1357" spans="1:8">
      <c r="A1357" s="83"/>
      <c r="B1357" s="84"/>
      <c r="C1357" s="84"/>
      <c r="D1357" s="84"/>
      <c r="E1357" s="84"/>
      <c r="F1357" s="85"/>
      <c r="G1357" s="85"/>
      <c r="H1357" s="85"/>
    </row>
    <row r="1358" spans="1:8">
      <c r="A1358" s="83"/>
      <c r="B1358" s="84"/>
      <c r="C1358" s="84"/>
      <c r="D1358" s="84"/>
      <c r="E1358" s="84"/>
      <c r="F1358" s="85"/>
      <c r="G1358" s="85"/>
      <c r="H1358" s="85"/>
    </row>
    <row r="1359" spans="1:8">
      <c r="A1359" s="83"/>
      <c r="B1359" s="84"/>
      <c r="C1359" s="84"/>
      <c r="D1359" s="84"/>
      <c r="E1359" s="84"/>
      <c r="F1359" s="85"/>
      <c r="G1359" s="85"/>
      <c r="H1359" s="85"/>
    </row>
    <row r="1360" spans="1:8">
      <c r="A1360" s="83"/>
      <c r="B1360" s="84"/>
      <c r="C1360" s="84"/>
      <c r="D1360" s="84"/>
      <c r="E1360" s="84"/>
      <c r="F1360" s="85"/>
      <c r="G1360" s="85"/>
      <c r="H1360" s="85"/>
    </row>
    <row r="1361" spans="1:8">
      <c r="A1361" s="83"/>
      <c r="B1361" s="84"/>
      <c r="C1361" s="84"/>
      <c r="D1361" s="84"/>
      <c r="E1361" s="84"/>
      <c r="F1361" s="85"/>
      <c r="G1361" s="85"/>
      <c r="H1361" s="85"/>
    </row>
    <row r="1362" spans="1:8">
      <c r="A1362" s="83"/>
      <c r="B1362" s="84"/>
      <c r="C1362" s="84"/>
      <c r="D1362" s="84"/>
      <c r="E1362" s="84"/>
      <c r="F1362" s="85"/>
      <c r="G1362" s="85"/>
      <c r="H1362" s="85"/>
    </row>
    <row r="1363" spans="1:8">
      <c r="A1363" s="83"/>
      <c r="B1363" s="84"/>
      <c r="C1363" s="84"/>
      <c r="D1363" s="84"/>
      <c r="E1363" s="84"/>
      <c r="F1363" s="85"/>
      <c r="G1363" s="85"/>
      <c r="H1363" s="85"/>
    </row>
    <row r="1364" spans="1:8">
      <c r="A1364" s="83"/>
      <c r="B1364" s="84"/>
      <c r="C1364" s="84"/>
      <c r="D1364" s="84"/>
      <c r="E1364" s="84"/>
      <c r="F1364" s="85"/>
      <c r="G1364" s="85"/>
      <c r="H1364" s="85"/>
    </row>
    <row r="1365" spans="1:8">
      <c r="A1365" s="83"/>
      <c r="B1365" s="84"/>
      <c r="C1365" s="84"/>
      <c r="D1365" s="84"/>
      <c r="E1365" s="84"/>
      <c r="F1365" s="85"/>
      <c r="G1365" s="85"/>
      <c r="H1365" s="85"/>
    </row>
    <row r="1366" spans="1:8">
      <c r="A1366" s="83"/>
      <c r="B1366" s="84"/>
      <c r="C1366" s="84"/>
      <c r="D1366" s="84"/>
      <c r="E1366" s="84"/>
      <c r="F1366" s="85"/>
      <c r="G1366" s="85"/>
      <c r="H1366" s="85"/>
    </row>
    <row r="1367" spans="1:8">
      <c r="A1367" s="83"/>
      <c r="B1367" s="84"/>
      <c r="C1367" s="84"/>
      <c r="D1367" s="84"/>
      <c r="E1367" s="84"/>
      <c r="F1367" s="85"/>
      <c r="G1367" s="85"/>
      <c r="H1367" s="85"/>
    </row>
    <row r="1368" spans="1:8">
      <c r="A1368" s="83"/>
      <c r="B1368" s="84"/>
      <c r="C1368" s="84"/>
      <c r="D1368" s="84"/>
      <c r="E1368" s="84"/>
      <c r="F1368" s="85"/>
      <c r="G1368" s="85"/>
      <c r="H1368" s="85"/>
    </row>
    <row r="1369" spans="1:8">
      <c r="A1369" s="83"/>
      <c r="B1369" s="84"/>
      <c r="C1369" s="84"/>
      <c r="D1369" s="84"/>
      <c r="E1369" s="84"/>
      <c r="F1369" s="85"/>
      <c r="G1369" s="85"/>
      <c r="H1369" s="85"/>
    </row>
    <row r="1370" spans="1:8">
      <c r="A1370" s="83"/>
      <c r="B1370" s="84"/>
      <c r="C1370" s="84"/>
      <c r="D1370" s="84"/>
      <c r="E1370" s="84"/>
      <c r="F1370" s="85"/>
      <c r="G1370" s="85"/>
      <c r="H1370" s="85"/>
    </row>
    <row r="1371" spans="1:8">
      <c r="A1371" s="83"/>
      <c r="B1371" s="84"/>
      <c r="C1371" s="84"/>
      <c r="D1371" s="84"/>
      <c r="E1371" s="84"/>
      <c r="F1371" s="85"/>
      <c r="G1371" s="85"/>
      <c r="H1371" s="85"/>
    </row>
    <row r="1372" spans="1:8">
      <c r="A1372" s="83"/>
      <c r="B1372" s="84"/>
      <c r="C1372" s="84"/>
      <c r="D1372" s="84"/>
      <c r="E1372" s="84"/>
      <c r="F1372" s="85"/>
      <c r="G1372" s="85"/>
      <c r="H1372" s="85"/>
    </row>
    <row r="1373" spans="1:8">
      <c r="A1373" s="83"/>
      <c r="B1373" s="84"/>
      <c r="C1373" s="84"/>
      <c r="D1373" s="84"/>
      <c r="E1373" s="84"/>
      <c r="F1373" s="85"/>
      <c r="G1373" s="85"/>
      <c r="H1373" s="85"/>
    </row>
    <row r="1374" spans="1:8">
      <c r="A1374" s="83"/>
      <c r="B1374" s="84"/>
      <c r="C1374" s="84"/>
      <c r="D1374" s="84"/>
      <c r="E1374" s="84"/>
      <c r="F1374" s="85"/>
      <c r="G1374" s="85"/>
      <c r="H1374" s="85"/>
    </row>
    <row r="1375" spans="1:8">
      <c r="A1375" s="83"/>
      <c r="B1375" s="84"/>
      <c r="C1375" s="84"/>
      <c r="D1375" s="84"/>
      <c r="E1375" s="84"/>
      <c r="F1375" s="85"/>
      <c r="G1375" s="85"/>
      <c r="H1375" s="85"/>
    </row>
    <row r="1376" spans="1:8">
      <c r="A1376" s="83"/>
      <c r="B1376" s="84"/>
      <c r="C1376" s="84"/>
      <c r="D1376" s="84"/>
      <c r="E1376" s="84"/>
      <c r="F1376" s="85"/>
      <c r="G1376" s="85"/>
      <c r="H1376" s="85"/>
    </row>
    <row r="1377" spans="1:8">
      <c r="A1377" s="83"/>
      <c r="B1377" s="84"/>
      <c r="C1377" s="84"/>
      <c r="D1377" s="84"/>
      <c r="E1377" s="84"/>
      <c r="F1377" s="85"/>
      <c r="G1377" s="85"/>
      <c r="H1377" s="85"/>
    </row>
    <row r="1378" spans="1:8">
      <c r="A1378" s="83"/>
      <c r="B1378" s="84"/>
      <c r="C1378" s="84"/>
      <c r="D1378" s="84"/>
      <c r="E1378" s="84"/>
      <c r="F1378" s="85"/>
      <c r="G1378" s="85"/>
      <c r="H1378" s="85"/>
    </row>
    <row r="1379" spans="1:8">
      <c r="A1379" s="83"/>
      <c r="B1379" s="84"/>
      <c r="C1379" s="84"/>
      <c r="D1379" s="84"/>
      <c r="E1379" s="84"/>
      <c r="F1379" s="85"/>
      <c r="G1379" s="85"/>
      <c r="H1379" s="85"/>
    </row>
    <row r="1380" spans="1:8">
      <c r="A1380" s="83"/>
      <c r="B1380" s="84"/>
      <c r="C1380" s="84"/>
      <c r="D1380" s="84"/>
      <c r="E1380" s="84"/>
      <c r="F1380" s="85"/>
      <c r="G1380" s="85"/>
      <c r="H1380" s="85"/>
    </row>
    <row r="1381" spans="1:8">
      <c r="A1381" s="83"/>
      <c r="B1381" s="84"/>
      <c r="C1381" s="84"/>
      <c r="D1381" s="84"/>
      <c r="E1381" s="84"/>
      <c r="F1381" s="85"/>
      <c r="G1381" s="85"/>
      <c r="H1381" s="85"/>
    </row>
    <row r="1382" spans="1:8">
      <c r="A1382" s="83"/>
      <c r="B1382" s="84"/>
      <c r="C1382" s="84"/>
      <c r="D1382" s="84"/>
      <c r="E1382" s="84"/>
      <c r="F1382" s="85"/>
      <c r="G1382" s="85"/>
      <c r="H1382" s="85"/>
    </row>
    <row r="1383" spans="1:8">
      <c r="A1383" s="83"/>
      <c r="B1383" s="84"/>
      <c r="C1383" s="84"/>
      <c r="D1383" s="84"/>
      <c r="E1383" s="84"/>
      <c r="F1383" s="85"/>
      <c r="G1383" s="85"/>
      <c r="H1383" s="85"/>
    </row>
    <row r="1384" spans="1:8">
      <c r="A1384" s="83"/>
      <c r="B1384" s="84"/>
      <c r="C1384" s="84"/>
      <c r="D1384" s="84"/>
      <c r="E1384" s="84"/>
      <c r="F1384" s="85"/>
      <c r="G1384" s="85"/>
      <c r="H1384" s="85"/>
    </row>
    <row r="1385" spans="1:8">
      <c r="A1385" s="83"/>
      <c r="B1385" s="84"/>
      <c r="C1385" s="84"/>
      <c r="D1385" s="84"/>
      <c r="E1385" s="84"/>
      <c r="F1385" s="85"/>
      <c r="G1385" s="85"/>
      <c r="H1385" s="85"/>
    </row>
    <row r="1386" spans="1:8">
      <c r="A1386" s="83"/>
      <c r="B1386" s="84"/>
      <c r="C1386" s="84"/>
      <c r="D1386" s="84"/>
      <c r="E1386" s="84"/>
      <c r="F1386" s="85"/>
      <c r="G1386" s="85"/>
      <c r="H1386" s="85"/>
    </row>
    <row r="1387" spans="1:8">
      <c r="A1387" s="83"/>
      <c r="B1387" s="84"/>
      <c r="C1387" s="84"/>
      <c r="D1387" s="84"/>
      <c r="E1387" s="84"/>
      <c r="F1387" s="85"/>
      <c r="G1387" s="85"/>
      <c r="H1387" s="85"/>
    </row>
    <row r="1388" spans="1:8">
      <c r="A1388" s="83"/>
      <c r="B1388" s="84"/>
      <c r="C1388" s="84"/>
      <c r="D1388" s="84"/>
      <c r="E1388" s="84"/>
      <c r="F1388" s="85"/>
      <c r="G1388" s="85"/>
      <c r="H1388" s="85"/>
    </row>
    <row r="1389" spans="1:8">
      <c r="A1389" s="83"/>
      <c r="B1389" s="84"/>
      <c r="C1389" s="84"/>
      <c r="D1389" s="84"/>
      <c r="E1389" s="84"/>
      <c r="F1389" s="85"/>
      <c r="G1389" s="85"/>
      <c r="H1389" s="85"/>
    </row>
    <row r="1390" spans="1:8">
      <c r="A1390" s="83"/>
      <c r="B1390" s="84"/>
      <c r="C1390" s="84"/>
      <c r="D1390" s="84"/>
      <c r="E1390" s="84"/>
      <c r="F1390" s="85"/>
      <c r="G1390" s="85"/>
      <c r="H1390" s="85"/>
    </row>
    <row r="1391" spans="1:8">
      <c r="A1391" s="83"/>
      <c r="B1391" s="84"/>
      <c r="C1391" s="84"/>
      <c r="D1391" s="84"/>
      <c r="E1391" s="84"/>
      <c r="F1391" s="85"/>
      <c r="G1391" s="85"/>
      <c r="H1391" s="85"/>
    </row>
    <row r="1392" spans="1:8">
      <c r="A1392" s="83"/>
      <c r="B1392" s="84"/>
      <c r="C1392" s="84"/>
      <c r="D1392" s="84"/>
      <c r="E1392" s="84"/>
      <c r="F1392" s="85"/>
      <c r="G1392" s="85"/>
      <c r="H1392" s="85"/>
    </row>
    <row r="1393" spans="1:8">
      <c r="A1393" s="83"/>
      <c r="B1393" s="84"/>
      <c r="C1393" s="84"/>
      <c r="D1393" s="84"/>
      <c r="E1393" s="84"/>
      <c r="F1393" s="85"/>
      <c r="G1393" s="85"/>
      <c r="H1393" s="85"/>
    </row>
    <row r="1394" spans="1:8">
      <c r="A1394" s="83"/>
      <c r="B1394" s="84"/>
      <c r="C1394" s="84"/>
      <c r="D1394" s="84"/>
      <c r="E1394" s="84"/>
      <c r="F1394" s="85"/>
      <c r="G1394" s="85"/>
      <c r="H1394" s="85"/>
    </row>
    <row r="1395" spans="1:8">
      <c r="A1395" s="83"/>
      <c r="B1395" s="84"/>
      <c r="C1395" s="84"/>
      <c r="D1395" s="84"/>
      <c r="E1395" s="84"/>
      <c r="F1395" s="85"/>
      <c r="G1395" s="85"/>
      <c r="H1395" s="85"/>
    </row>
    <row r="1396" spans="1:8">
      <c r="A1396" s="83"/>
      <c r="B1396" s="84"/>
      <c r="C1396" s="84"/>
      <c r="D1396" s="84"/>
      <c r="E1396" s="84"/>
      <c r="F1396" s="85"/>
      <c r="G1396" s="85"/>
      <c r="H1396" s="85"/>
    </row>
    <row r="1397" spans="1:8">
      <c r="A1397" s="83"/>
      <c r="B1397" s="84"/>
      <c r="C1397" s="84"/>
      <c r="D1397" s="84"/>
      <c r="E1397" s="84"/>
      <c r="F1397" s="85"/>
      <c r="G1397" s="85"/>
      <c r="H1397" s="85"/>
    </row>
    <row r="1398" spans="1:8">
      <c r="A1398" s="83"/>
      <c r="B1398" s="84"/>
      <c r="C1398" s="84"/>
      <c r="D1398" s="84"/>
      <c r="E1398" s="84"/>
      <c r="F1398" s="85"/>
      <c r="G1398" s="85"/>
      <c r="H1398" s="85"/>
    </row>
    <row r="1399" spans="1:8">
      <c r="A1399" s="83"/>
      <c r="B1399" s="84"/>
      <c r="C1399" s="84"/>
      <c r="D1399" s="84"/>
      <c r="E1399" s="84"/>
      <c r="F1399" s="85"/>
      <c r="G1399" s="85"/>
      <c r="H1399" s="85"/>
    </row>
    <row r="1400" spans="1:8">
      <c r="A1400" s="83"/>
      <c r="B1400" s="84"/>
      <c r="C1400" s="84"/>
      <c r="D1400" s="84"/>
      <c r="E1400" s="84"/>
      <c r="F1400" s="85"/>
      <c r="G1400" s="85"/>
      <c r="H1400" s="85"/>
    </row>
    <row r="1401" spans="1:8">
      <c r="A1401" s="83"/>
      <c r="B1401" s="84"/>
      <c r="C1401" s="84"/>
      <c r="D1401" s="84"/>
      <c r="E1401" s="84"/>
      <c r="F1401" s="85"/>
      <c r="G1401" s="85"/>
      <c r="H1401" s="85"/>
    </row>
    <row r="1402" spans="1:8">
      <c r="A1402" s="83"/>
      <c r="B1402" s="84"/>
      <c r="C1402" s="84"/>
      <c r="D1402" s="84"/>
      <c r="E1402" s="84"/>
      <c r="F1402" s="85"/>
      <c r="G1402" s="85"/>
      <c r="H1402" s="85"/>
    </row>
    <row r="1403" spans="1:8">
      <c r="A1403" s="83"/>
      <c r="B1403" s="84"/>
      <c r="C1403" s="84"/>
      <c r="D1403" s="84"/>
      <c r="E1403" s="84"/>
      <c r="F1403" s="85"/>
      <c r="G1403" s="85"/>
      <c r="H1403" s="85"/>
    </row>
    <row r="1404" spans="1:8">
      <c r="A1404" s="83"/>
      <c r="B1404" s="84"/>
      <c r="C1404" s="84"/>
      <c r="D1404" s="84"/>
      <c r="E1404" s="84"/>
      <c r="F1404" s="85"/>
      <c r="G1404" s="85"/>
      <c r="H1404" s="85"/>
    </row>
    <row r="1405" spans="1:8">
      <c r="A1405" s="83"/>
      <c r="B1405" s="84"/>
      <c r="C1405" s="84"/>
      <c r="D1405" s="84"/>
      <c r="E1405" s="84"/>
      <c r="F1405" s="85"/>
      <c r="G1405" s="85"/>
      <c r="H1405" s="85"/>
    </row>
    <row r="1406" spans="1:8">
      <c r="A1406" s="83"/>
      <c r="B1406" s="84"/>
      <c r="C1406" s="84"/>
      <c r="D1406" s="84"/>
      <c r="E1406" s="84"/>
      <c r="F1406" s="85"/>
      <c r="G1406" s="85"/>
      <c r="H1406" s="85"/>
    </row>
    <row r="1407" spans="1:8">
      <c r="A1407" s="83"/>
      <c r="B1407" s="84"/>
      <c r="C1407" s="84"/>
      <c r="D1407" s="84"/>
      <c r="E1407" s="84"/>
      <c r="F1407" s="85"/>
      <c r="G1407" s="85"/>
      <c r="H1407" s="85"/>
    </row>
    <row r="1408" spans="1:8">
      <c r="A1408" s="83"/>
      <c r="B1408" s="84"/>
      <c r="C1408" s="84"/>
      <c r="D1408" s="84"/>
      <c r="E1408" s="84"/>
      <c r="F1408" s="85"/>
      <c r="G1408" s="85"/>
      <c r="H1408" s="85"/>
    </row>
    <row r="1409" spans="1:8">
      <c r="A1409" s="83"/>
      <c r="B1409" s="84"/>
      <c r="C1409" s="84"/>
      <c r="D1409" s="84"/>
      <c r="E1409" s="84"/>
      <c r="F1409" s="85"/>
      <c r="G1409" s="85"/>
      <c r="H1409" s="85"/>
    </row>
    <row r="1410" spans="1:8">
      <c r="A1410" s="83"/>
      <c r="B1410" s="84"/>
      <c r="C1410" s="84"/>
      <c r="D1410" s="84"/>
      <c r="E1410" s="84"/>
      <c r="F1410" s="85"/>
      <c r="G1410" s="85"/>
      <c r="H1410" s="85"/>
    </row>
    <row r="1411" spans="1:8">
      <c r="A1411" s="83"/>
      <c r="B1411" s="84"/>
      <c r="C1411" s="84"/>
      <c r="D1411" s="84"/>
      <c r="E1411" s="84"/>
      <c r="F1411" s="85"/>
      <c r="G1411" s="85"/>
      <c r="H1411" s="85"/>
    </row>
    <row r="1412" spans="1:8">
      <c r="A1412" s="83"/>
      <c r="B1412" s="84"/>
      <c r="C1412" s="84"/>
      <c r="D1412" s="84"/>
      <c r="E1412" s="84"/>
      <c r="F1412" s="85"/>
      <c r="G1412" s="85"/>
      <c r="H1412" s="85"/>
    </row>
    <row r="1413" spans="1:8">
      <c r="A1413" s="83"/>
      <c r="B1413" s="84"/>
      <c r="C1413" s="84"/>
      <c r="D1413" s="84"/>
      <c r="E1413" s="84"/>
      <c r="F1413" s="85"/>
      <c r="G1413" s="85"/>
      <c r="H1413" s="85"/>
    </row>
    <row r="1414" spans="1:8">
      <c r="A1414" s="83"/>
      <c r="B1414" s="84"/>
      <c r="C1414" s="84"/>
      <c r="D1414" s="84"/>
      <c r="E1414" s="84"/>
      <c r="F1414" s="85"/>
      <c r="G1414" s="85"/>
      <c r="H1414" s="85"/>
    </row>
    <row r="1415" spans="1:8">
      <c r="A1415" s="83"/>
      <c r="B1415" s="84"/>
      <c r="C1415" s="84"/>
      <c r="D1415" s="84"/>
      <c r="E1415" s="84"/>
      <c r="F1415" s="85"/>
      <c r="G1415" s="85"/>
      <c r="H1415" s="85"/>
    </row>
    <row r="1416" spans="1:8">
      <c r="A1416" s="83"/>
      <c r="B1416" s="84"/>
      <c r="C1416" s="84"/>
      <c r="D1416" s="84"/>
      <c r="E1416" s="84"/>
      <c r="F1416" s="85"/>
      <c r="G1416" s="85"/>
      <c r="H1416" s="85"/>
    </row>
    <row r="1417" spans="1:8">
      <c r="A1417" s="83"/>
      <c r="B1417" s="84"/>
      <c r="C1417" s="84"/>
      <c r="D1417" s="84"/>
      <c r="E1417" s="84"/>
      <c r="F1417" s="85"/>
      <c r="G1417" s="85"/>
      <c r="H1417" s="85"/>
    </row>
    <row r="1418" spans="1:8">
      <c r="A1418" s="83"/>
      <c r="B1418" s="84"/>
      <c r="C1418" s="84"/>
      <c r="D1418" s="84"/>
      <c r="E1418" s="84"/>
      <c r="F1418" s="85"/>
      <c r="G1418" s="85"/>
      <c r="H1418" s="85"/>
    </row>
    <row r="1419" spans="1:8">
      <c r="A1419" s="83"/>
      <c r="B1419" s="84"/>
      <c r="C1419" s="84"/>
      <c r="D1419" s="84"/>
      <c r="E1419" s="84"/>
      <c r="F1419" s="85"/>
      <c r="G1419" s="85"/>
      <c r="H1419" s="85"/>
    </row>
    <row r="1420" spans="1:8">
      <c r="A1420" s="83"/>
      <c r="B1420" s="84"/>
      <c r="C1420" s="84"/>
      <c r="D1420" s="84"/>
      <c r="E1420" s="84"/>
      <c r="F1420" s="85"/>
      <c r="G1420" s="85"/>
      <c r="H1420" s="85"/>
    </row>
    <row r="1421" spans="1:8">
      <c r="A1421" s="83"/>
      <c r="B1421" s="84"/>
      <c r="C1421" s="84"/>
      <c r="D1421" s="84"/>
      <c r="E1421" s="84"/>
      <c r="F1421" s="85"/>
      <c r="G1421" s="85"/>
      <c r="H1421" s="85"/>
    </row>
    <row r="1422" spans="1:8">
      <c r="A1422" s="83"/>
      <c r="B1422" s="84"/>
      <c r="C1422" s="84"/>
      <c r="D1422" s="84"/>
      <c r="E1422" s="84"/>
      <c r="F1422" s="85"/>
      <c r="G1422" s="85"/>
      <c r="H1422" s="85"/>
    </row>
    <row r="1423" spans="1:8">
      <c r="A1423" s="83"/>
      <c r="B1423" s="84"/>
      <c r="C1423" s="84"/>
      <c r="D1423" s="84"/>
      <c r="E1423" s="84"/>
      <c r="F1423" s="85"/>
      <c r="G1423" s="85"/>
      <c r="H1423" s="85"/>
    </row>
    <row r="1424" spans="1:8">
      <c r="A1424" s="83"/>
      <c r="B1424" s="84"/>
      <c r="C1424" s="84"/>
      <c r="D1424" s="84"/>
      <c r="E1424" s="84"/>
      <c r="F1424" s="85"/>
      <c r="G1424" s="85"/>
      <c r="H1424" s="85"/>
    </row>
    <row r="1425" spans="1:8">
      <c r="A1425" s="83"/>
      <c r="B1425" s="84"/>
      <c r="C1425" s="84"/>
      <c r="D1425" s="84"/>
      <c r="E1425" s="84"/>
      <c r="F1425" s="85"/>
      <c r="G1425" s="85"/>
      <c r="H1425" s="85"/>
    </row>
    <row r="1426" spans="1:8">
      <c r="A1426" s="83"/>
      <c r="B1426" s="84"/>
      <c r="C1426" s="84"/>
      <c r="D1426" s="84"/>
      <c r="E1426" s="84"/>
      <c r="F1426" s="85"/>
      <c r="G1426" s="85"/>
      <c r="H1426" s="85"/>
    </row>
    <row r="1427" spans="1:8">
      <c r="A1427" s="83"/>
      <c r="B1427" s="84"/>
      <c r="C1427" s="84"/>
      <c r="D1427" s="84"/>
      <c r="E1427" s="84"/>
      <c r="F1427" s="85"/>
      <c r="G1427" s="85"/>
      <c r="H1427" s="85"/>
    </row>
    <row r="1428" spans="1:8">
      <c r="A1428" s="83"/>
      <c r="B1428" s="84"/>
      <c r="C1428" s="84"/>
      <c r="D1428" s="84"/>
      <c r="E1428" s="84"/>
      <c r="F1428" s="85"/>
      <c r="G1428" s="85"/>
      <c r="H1428" s="85"/>
    </row>
    <row r="1429" spans="1:8">
      <c r="A1429" s="83"/>
      <c r="B1429" s="84"/>
      <c r="C1429" s="84"/>
      <c r="D1429" s="84"/>
      <c r="E1429" s="84"/>
      <c r="F1429" s="85"/>
      <c r="G1429" s="85"/>
      <c r="H1429" s="85"/>
    </row>
    <row r="1430" spans="1:8">
      <c r="A1430" s="83"/>
      <c r="B1430" s="84"/>
      <c r="C1430" s="84"/>
      <c r="D1430" s="84"/>
      <c r="E1430" s="84"/>
      <c r="F1430" s="85"/>
      <c r="G1430" s="85"/>
      <c r="H1430" s="85"/>
    </row>
    <row r="1431" spans="1:8">
      <c r="A1431" s="83"/>
      <c r="B1431" s="84"/>
      <c r="C1431" s="84"/>
      <c r="D1431" s="84"/>
      <c r="E1431" s="84"/>
      <c r="F1431" s="85"/>
      <c r="G1431" s="85"/>
      <c r="H1431" s="85"/>
    </row>
    <row r="1432" spans="1:8">
      <c r="A1432" s="83"/>
      <c r="B1432" s="84"/>
      <c r="C1432" s="84"/>
      <c r="D1432" s="84"/>
      <c r="E1432" s="84"/>
      <c r="F1432" s="85"/>
      <c r="G1432" s="85"/>
      <c r="H1432" s="85"/>
    </row>
    <row r="1433" spans="1:8">
      <c r="A1433" s="83"/>
      <c r="B1433" s="84"/>
      <c r="C1433" s="84"/>
      <c r="D1433" s="84"/>
      <c r="E1433" s="84"/>
      <c r="F1433" s="85"/>
      <c r="G1433" s="85"/>
      <c r="H1433" s="85"/>
    </row>
    <row r="1434" spans="1:8">
      <c r="A1434" s="83"/>
      <c r="B1434" s="84"/>
      <c r="C1434" s="84"/>
      <c r="D1434" s="84"/>
      <c r="E1434" s="84"/>
      <c r="F1434" s="85"/>
      <c r="G1434" s="85"/>
      <c r="H1434" s="85"/>
    </row>
    <row r="1435" spans="1:8">
      <c r="A1435" s="83"/>
      <c r="B1435" s="84"/>
      <c r="C1435" s="84"/>
      <c r="D1435" s="84"/>
      <c r="E1435" s="84"/>
      <c r="F1435" s="85"/>
      <c r="G1435" s="85"/>
      <c r="H1435" s="85"/>
    </row>
    <row r="1436" spans="1:8">
      <c r="A1436" s="83"/>
      <c r="B1436" s="84"/>
      <c r="C1436" s="84"/>
      <c r="D1436" s="84"/>
      <c r="E1436" s="84"/>
      <c r="F1436" s="85"/>
      <c r="G1436" s="85"/>
      <c r="H1436" s="85"/>
    </row>
    <row r="1437" spans="1:8">
      <c r="A1437" s="83"/>
      <c r="B1437" s="84"/>
      <c r="C1437" s="84"/>
      <c r="D1437" s="84"/>
      <c r="E1437" s="84"/>
      <c r="F1437" s="85"/>
      <c r="G1437" s="85"/>
      <c r="H1437" s="85"/>
    </row>
    <row r="1438" spans="1:8">
      <c r="A1438" s="83"/>
      <c r="B1438" s="84"/>
      <c r="C1438" s="84"/>
      <c r="D1438" s="84"/>
      <c r="E1438" s="84"/>
      <c r="F1438" s="85"/>
      <c r="G1438" s="85"/>
      <c r="H1438" s="85"/>
    </row>
    <row r="1439" spans="1:8">
      <c r="A1439" s="83"/>
      <c r="B1439" s="84"/>
      <c r="C1439" s="84"/>
      <c r="D1439" s="84"/>
      <c r="E1439" s="84"/>
      <c r="F1439" s="85"/>
      <c r="G1439" s="85"/>
      <c r="H1439" s="85"/>
    </row>
    <row r="1440" spans="1:8">
      <c r="A1440" s="83"/>
      <c r="B1440" s="84"/>
      <c r="C1440" s="84"/>
      <c r="D1440" s="84"/>
      <c r="E1440" s="84"/>
      <c r="F1440" s="85"/>
      <c r="G1440" s="85"/>
      <c r="H1440" s="85"/>
    </row>
    <row r="1441" spans="1:8">
      <c r="A1441" s="83"/>
      <c r="B1441" s="84"/>
      <c r="C1441" s="84"/>
      <c r="D1441" s="84"/>
      <c r="E1441" s="84"/>
      <c r="F1441" s="85"/>
      <c r="G1441" s="85"/>
      <c r="H1441" s="85"/>
    </row>
    <row r="1442" spans="1:8">
      <c r="A1442" s="83"/>
      <c r="B1442" s="84"/>
      <c r="C1442" s="84"/>
      <c r="D1442" s="84"/>
      <c r="E1442" s="84"/>
      <c r="F1442" s="85"/>
      <c r="G1442" s="85"/>
      <c r="H1442" s="85"/>
    </row>
    <row r="1443" spans="1:8">
      <c r="A1443" s="83"/>
      <c r="B1443" s="84"/>
      <c r="C1443" s="84"/>
      <c r="D1443" s="84"/>
      <c r="E1443" s="84"/>
      <c r="F1443" s="85"/>
      <c r="G1443" s="85"/>
      <c r="H1443" s="85"/>
    </row>
    <row r="1444" spans="1:8">
      <c r="A1444" s="83"/>
      <c r="B1444" s="84"/>
      <c r="C1444" s="84"/>
      <c r="D1444" s="84"/>
      <c r="E1444" s="84"/>
      <c r="F1444" s="85"/>
      <c r="G1444" s="85"/>
      <c r="H1444" s="85"/>
    </row>
    <row r="1445" spans="1:8">
      <c r="A1445" s="83"/>
      <c r="B1445" s="84"/>
      <c r="C1445" s="84"/>
      <c r="D1445" s="84"/>
      <c r="E1445" s="84"/>
      <c r="F1445" s="85"/>
      <c r="G1445" s="85"/>
      <c r="H1445" s="85"/>
    </row>
    <row r="1446" spans="1:8">
      <c r="A1446" s="83"/>
      <c r="B1446" s="84"/>
      <c r="C1446" s="84"/>
      <c r="D1446" s="84"/>
      <c r="E1446" s="84"/>
      <c r="F1446" s="85"/>
      <c r="G1446" s="85"/>
      <c r="H1446" s="85"/>
    </row>
    <row r="1447" spans="1:8">
      <c r="A1447" s="83"/>
      <c r="B1447" s="84"/>
      <c r="C1447" s="84"/>
      <c r="D1447" s="84"/>
      <c r="E1447" s="84"/>
      <c r="F1447" s="85"/>
      <c r="G1447" s="85"/>
      <c r="H1447" s="85"/>
    </row>
    <row r="1448" spans="1:8">
      <c r="A1448" s="83"/>
      <c r="B1448" s="84"/>
      <c r="C1448" s="84"/>
      <c r="D1448" s="84"/>
      <c r="E1448" s="84"/>
      <c r="F1448" s="85"/>
      <c r="G1448" s="85"/>
      <c r="H1448" s="85"/>
    </row>
    <row r="1449" spans="1:8">
      <c r="A1449" s="83"/>
      <c r="B1449" s="84"/>
      <c r="C1449" s="84"/>
      <c r="D1449" s="84"/>
      <c r="E1449" s="84"/>
      <c r="F1449" s="85"/>
      <c r="G1449" s="85"/>
      <c r="H1449" s="85"/>
    </row>
    <row r="1450" spans="1:8">
      <c r="A1450" s="83"/>
      <c r="B1450" s="84"/>
      <c r="C1450" s="84"/>
      <c r="D1450" s="84"/>
      <c r="E1450" s="84"/>
      <c r="F1450" s="85"/>
      <c r="G1450" s="85"/>
      <c r="H1450" s="85"/>
    </row>
    <row r="1451" spans="1:8">
      <c r="A1451" s="83"/>
      <c r="B1451" s="84"/>
      <c r="C1451" s="84"/>
      <c r="D1451" s="84"/>
      <c r="E1451" s="84"/>
      <c r="F1451" s="85"/>
      <c r="G1451" s="85"/>
      <c r="H1451" s="85"/>
    </row>
    <row r="1452" spans="1:8">
      <c r="A1452" s="83"/>
      <c r="B1452" s="84"/>
      <c r="C1452" s="84"/>
      <c r="D1452" s="84"/>
      <c r="E1452" s="84"/>
      <c r="F1452" s="85"/>
      <c r="G1452" s="85"/>
      <c r="H1452" s="85"/>
    </row>
    <row r="1453" spans="1:8">
      <c r="A1453" s="83"/>
      <c r="B1453" s="84"/>
      <c r="C1453" s="84"/>
      <c r="D1453" s="84"/>
      <c r="E1453" s="84"/>
      <c r="F1453" s="85"/>
      <c r="G1453" s="85"/>
      <c r="H1453" s="85"/>
    </row>
    <row r="1454" spans="1:8">
      <c r="A1454" s="83"/>
      <c r="B1454" s="84"/>
      <c r="C1454" s="84"/>
      <c r="D1454" s="84"/>
      <c r="E1454" s="84"/>
      <c r="F1454" s="85"/>
      <c r="G1454" s="85"/>
      <c r="H1454" s="85"/>
    </row>
    <row r="1455" spans="1:8">
      <c r="A1455" s="83"/>
      <c r="B1455" s="84"/>
      <c r="C1455" s="84"/>
      <c r="D1455" s="84"/>
      <c r="E1455" s="84"/>
      <c r="F1455" s="85"/>
      <c r="G1455" s="85"/>
      <c r="H1455" s="85"/>
    </row>
    <row r="1456" spans="1:8">
      <c r="A1456" s="83"/>
      <c r="B1456" s="84"/>
      <c r="C1456" s="84"/>
      <c r="D1456" s="84"/>
      <c r="E1456" s="84"/>
      <c r="F1456" s="85"/>
      <c r="G1456" s="85"/>
      <c r="H1456" s="85"/>
    </row>
    <row r="1457" spans="1:8">
      <c r="A1457" s="83"/>
      <c r="B1457" s="84"/>
      <c r="C1457" s="84"/>
      <c r="D1457" s="84"/>
      <c r="E1457" s="84"/>
      <c r="F1457" s="85"/>
      <c r="G1457" s="85"/>
      <c r="H1457" s="85"/>
    </row>
    <row r="1458" spans="1:8">
      <c r="A1458" s="83"/>
      <c r="B1458" s="84"/>
      <c r="C1458" s="84"/>
      <c r="D1458" s="84"/>
      <c r="E1458" s="84"/>
      <c r="F1458" s="85"/>
      <c r="G1458" s="85"/>
      <c r="H1458" s="85"/>
    </row>
    <row r="1459" spans="1:8">
      <c r="A1459" s="83"/>
      <c r="B1459" s="84"/>
      <c r="C1459" s="84"/>
      <c r="D1459" s="84"/>
      <c r="E1459" s="84"/>
      <c r="F1459" s="85"/>
      <c r="G1459" s="85"/>
      <c r="H1459" s="85"/>
    </row>
    <row r="1460" spans="1:8">
      <c r="A1460" s="83"/>
      <c r="B1460" s="84"/>
      <c r="C1460" s="84"/>
      <c r="D1460" s="84"/>
      <c r="E1460" s="84"/>
      <c r="F1460" s="85"/>
      <c r="G1460" s="85"/>
      <c r="H1460" s="85"/>
    </row>
    <row r="1461" spans="1:8">
      <c r="A1461" s="83"/>
      <c r="B1461" s="84"/>
      <c r="C1461" s="84"/>
      <c r="D1461" s="84"/>
      <c r="E1461" s="84"/>
      <c r="F1461" s="85"/>
      <c r="G1461" s="85"/>
      <c r="H1461" s="85"/>
    </row>
    <row r="1462" spans="1:8">
      <c r="A1462" s="83"/>
      <c r="B1462" s="84"/>
      <c r="C1462" s="84"/>
      <c r="D1462" s="84"/>
      <c r="E1462" s="84"/>
      <c r="F1462" s="85"/>
      <c r="G1462" s="85"/>
      <c r="H1462" s="85"/>
    </row>
    <row r="1463" spans="1:8">
      <c r="A1463" s="83"/>
      <c r="B1463" s="84"/>
      <c r="C1463" s="84"/>
      <c r="D1463" s="84"/>
      <c r="E1463" s="84"/>
      <c r="F1463" s="85"/>
      <c r="G1463" s="85"/>
      <c r="H1463" s="85"/>
    </row>
    <row r="1464" spans="1:8">
      <c r="A1464" s="83"/>
      <c r="B1464" s="84"/>
      <c r="C1464" s="84"/>
      <c r="D1464" s="84"/>
      <c r="E1464" s="84"/>
      <c r="F1464" s="85"/>
      <c r="G1464" s="85"/>
      <c r="H1464" s="85"/>
    </row>
    <row r="1465" spans="1:8">
      <c r="A1465" s="83"/>
      <c r="B1465" s="84"/>
      <c r="C1465" s="84"/>
      <c r="D1465" s="84"/>
      <c r="E1465" s="84"/>
      <c r="F1465" s="85"/>
      <c r="G1465" s="85"/>
      <c r="H1465" s="85"/>
    </row>
    <row r="1466" spans="1:8">
      <c r="A1466" s="83"/>
      <c r="B1466" s="84"/>
      <c r="C1466" s="84"/>
      <c r="D1466" s="84"/>
      <c r="E1466" s="84"/>
      <c r="F1466" s="85"/>
      <c r="G1466" s="85"/>
      <c r="H1466" s="85"/>
    </row>
    <row r="1467" spans="1:8">
      <c r="A1467" s="83"/>
      <c r="B1467" s="84"/>
      <c r="C1467" s="84"/>
      <c r="D1467" s="84"/>
      <c r="E1467" s="84"/>
      <c r="F1467" s="85"/>
      <c r="G1467" s="85"/>
      <c r="H1467" s="85"/>
    </row>
    <row r="1468" spans="1:8">
      <c r="A1468" s="83"/>
      <c r="B1468" s="84"/>
      <c r="C1468" s="84"/>
      <c r="D1468" s="84"/>
      <c r="E1468" s="84"/>
      <c r="F1468" s="85"/>
      <c r="G1468" s="85"/>
      <c r="H1468" s="85"/>
    </row>
    <row r="1469" spans="1:8">
      <c r="A1469" s="83"/>
      <c r="B1469" s="84"/>
      <c r="C1469" s="84"/>
      <c r="D1469" s="84"/>
      <c r="E1469" s="84"/>
      <c r="F1469" s="85"/>
      <c r="G1469" s="85"/>
      <c r="H1469" s="85"/>
    </row>
    <row r="1470" spans="1:8">
      <c r="A1470" s="83"/>
      <c r="B1470" s="84"/>
      <c r="C1470" s="84"/>
      <c r="D1470" s="84"/>
      <c r="E1470" s="84"/>
      <c r="F1470" s="85"/>
      <c r="G1470" s="85"/>
      <c r="H1470" s="85"/>
    </row>
    <row r="1471" spans="1:8">
      <c r="A1471" s="83"/>
      <c r="B1471" s="84"/>
      <c r="C1471" s="84"/>
      <c r="D1471" s="84"/>
      <c r="E1471" s="84"/>
      <c r="F1471" s="85"/>
      <c r="G1471" s="85"/>
      <c r="H1471" s="85"/>
    </row>
    <row r="1472" spans="1:8">
      <c r="A1472" s="83"/>
      <c r="B1472" s="84"/>
      <c r="C1472" s="84"/>
      <c r="D1472" s="84"/>
      <c r="E1472" s="84"/>
      <c r="F1472" s="85"/>
      <c r="G1472" s="85"/>
      <c r="H1472" s="85"/>
    </row>
    <row r="1473" spans="1:8">
      <c r="A1473" s="83"/>
      <c r="B1473" s="84"/>
      <c r="C1473" s="84"/>
      <c r="D1473" s="84"/>
      <c r="E1473" s="84"/>
      <c r="F1473" s="85"/>
      <c r="G1473" s="85"/>
      <c r="H1473" s="85"/>
    </row>
    <row r="1474" spans="1:8">
      <c r="A1474" s="83"/>
      <c r="B1474" s="84"/>
      <c r="C1474" s="84"/>
      <c r="D1474" s="84"/>
      <c r="E1474" s="84"/>
      <c r="F1474" s="85"/>
      <c r="G1474" s="85"/>
      <c r="H1474" s="85"/>
    </row>
    <row r="1475" spans="1:8">
      <c r="A1475" s="83"/>
      <c r="B1475" s="84"/>
      <c r="C1475" s="84"/>
      <c r="D1475" s="84"/>
      <c r="E1475" s="84"/>
      <c r="F1475" s="85"/>
      <c r="G1475" s="85"/>
      <c r="H1475" s="85"/>
    </row>
    <row r="1476" spans="1:8">
      <c r="A1476" s="83"/>
      <c r="B1476" s="84"/>
      <c r="C1476" s="84"/>
      <c r="D1476" s="84"/>
      <c r="E1476" s="84"/>
      <c r="F1476" s="85"/>
      <c r="G1476" s="85"/>
      <c r="H1476" s="85"/>
    </row>
    <row r="1477" spans="1:8">
      <c r="A1477" s="83"/>
      <c r="B1477" s="84"/>
      <c r="C1477" s="84"/>
      <c r="D1477" s="84"/>
      <c r="E1477" s="84"/>
      <c r="F1477" s="85"/>
      <c r="G1477" s="85"/>
      <c r="H1477" s="85"/>
    </row>
    <row r="1478" spans="1:8">
      <c r="A1478" s="83"/>
      <c r="B1478" s="84"/>
      <c r="C1478" s="84"/>
      <c r="D1478" s="84"/>
      <c r="E1478" s="84"/>
      <c r="F1478" s="85"/>
      <c r="G1478" s="85"/>
      <c r="H1478" s="85"/>
    </row>
    <row r="1479" spans="1:8">
      <c r="A1479" s="83"/>
      <c r="B1479" s="84"/>
      <c r="C1479" s="84"/>
      <c r="D1479" s="84"/>
      <c r="E1479" s="84"/>
      <c r="F1479" s="85"/>
      <c r="G1479" s="85"/>
      <c r="H1479" s="85"/>
    </row>
    <row r="1480" spans="1:8">
      <c r="A1480" s="83"/>
      <c r="B1480" s="84"/>
      <c r="C1480" s="84"/>
      <c r="D1480" s="84"/>
      <c r="E1480" s="84"/>
      <c r="F1480" s="85"/>
      <c r="G1480" s="85"/>
      <c r="H1480" s="85"/>
    </row>
    <row r="1481" spans="1:8">
      <c r="A1481" s="83"/>
      <c r="B1481" s="84"/>
      <c r="C1481" s="84"/>
      <c r="D1481" s="84"/>
      <c r="E1481" s="84"/>
      <c r="F1481" s="85"/>
      <c r="G1481" s="85"/>
      <c r="H1481" s="85"/>
    </row>
    <row r="1482" spans="1:8">
      <c r="A1482" s="83"/>
      <c r="B1482" s="84"/>
      <c r="C1482" s="84"/>
      <c r="D1482" s="84"/>
      <c r="E1482" s="84"/>
      <c r="F1482" s="85"/>
      <c r="G1482" s="85"/>
      <c r="H1482" s="85"/>
    </row>
    <row r="1483" spans="1:8">
      <c r="A1483" s="83"/>
      <c r="B1483" s="84"/>
      <c r="C1483" s="84"/>
      <c r="D1483" s="84"/>
      <c r="E1483" s="84"/>
      <c r="F1483" s="85"/>
      <c r="G1483" s="85"/>
      <c r="H1483" s="85"/>
    </row>
    <row r="1484" spans="1:8">
      <c r="A1484" s="83"/>
      <c r="B1484" s="84"/>
      <c r="C1484" s="84"/>
      <c r="D1484" s="84"/>
      <c r="E1484" s="84"/>
      <c r="F1484" s="85"/>
      <c r="G1484" s="85"/>
      <c r="H1484" s="85"/>
    </row>
    <row r="1485" spans="1:8">
      <c r="A1485" s="83"/>
      <c r="B1485" s="84"/>
      <c r="C1485" s="84"/>
      <c r="D1485" s="84"/>
      <c r="E1485" s="84"/>
      <c r="F1485" s="85"/>
      <c r="G1485" s="85"/>
      <c r="H1485" s="85"/>
    </row>
    <row r="1486" spans="1:8">
      <c r="A1486" s="83"/>
      <c r="B1486" s="84"/>
      <c r="C1486" s="84"/>
      <c r="D1486" s="84"/>
      <c r="E1486" s="84"/>
      <c r="F1486" s="85"/>
      <c r="G1486" s="85"/>
      <c r="H1486" s="85"/>
    </row>
    <row r="1487" spans="1:8">
      <c r="A1487" s="83"/>
      <c r="B1487" s="84"/>
      <c r="C1487" s="84"/>
      <c r="D1487" s="84"/>
      <c r="E1487" s="84"/>
      <c r="F1487" s="85"/>
      <c r="G1487" s="85"/>
      <c r="H1487" s="85"/>
    </row>
    <row r="1488" spans="1:8">
      <c r="A1488" s="83"/>
      <c r="B1488" s="84"/>
      <c r="C1488" s="84"/>
      <c r="D1488" s="84"/>
      <c r="E1488" s="84"/>
      <c r="F1488" s="85"/>
      <c r="G1488" s="85"/>
      <c r="H1488" s="85"/>
    </row>
    <row r="1489" spans="1:8">
      <c r="A1489" s="83"/>
      <c r="B1489" s="84"/>
      <c r="C1489" s="84"/>
      <c r="D1489" s="84"/>
      <c r="E1489" s="84"/>
      <c r="F1489" s="85"/>
      <c r="G1489" s="85"/>
      <c r="H1489" s="85"/>
    </row>
    <row r="1490" spans="1:8">
      <c r="A1490" s="83"/>
      <c r="B1490" s="84"/>
      <c r="C1490" s="84"/>
      <c r="D1490" s="84"/>
      <c r="E1490" s="84"/>
      <c r="F1490" s="85"/>
      <c r="G1490" s="85"/>
      <c r="H1490" s="85"/>
    </row>
    <row r="1491" spans="1:8">
      <c r="A1491" s="83"/>
      <c r="B1491" s="84"/>
      <c r="C1491" s="84"/>
      <c r="D1491" s="84"/>
      <c r="E1491" s="84"/>
      <c r="F1491" s="85"/>
      <c r="G1491" s="85"/>
      <c r="H1491" s="85"/>
    </row>
    <row r="1492" spans="1:8">
      <c r="A1492" s="83"/>
      <c r="B1492" s="84"/>
      <c r="C1492" s="84"/>
      <c r="D1492" s="84"/>
      <c r="E1492" s="84"/>
      <c r="F1492" s="85"/>
      <c r="G1492" s="85"/>
      <c r="H1492" s="85"/>
    </row>
    <row r="1493" spans="1:8">
      <c r="A1493" s="83"/>
      <c r="B1493" s="84"/>
      <c r="C1493" s="84"/>
      <c r="D1493" s="84"/>
      <c r="E1493" s="84"/>
      <c r="F1493" s="85"/>
      <c r="G1493" s="85"/>
      <c r="H1493" s="85"/>
    </row>
    <row r="1494" spans="1:8">
      <c r="A1494" s="83"/>
      <c r="B1494" s="84"/>
      <c r="C1494" s="84"/>
      <c r="D1494" s="84"/>
      <c r="E1494" s="84"/>
      <c r="F1494" s="85"/>
      <c r="G1494" s="85"/>
      <c r="H1494" s="85"/>
    </row>
    <row r="1495" spans="1:8">
      <c r="A1495" s="83"/>
      <c r="B1495" s="84"/>
      <c r="C1495" s="84"/>
      <c r="D1495" s="84"/>
      <c r="E1495" s="84"/>
      <c r="F1495" s="85"/>
      <c r="G1495" s="85"/>
      <c r="H1495" s="85"/>
    </row>
    <row r="1496" spans="1:8">
      <c r="A1496" s="83"/>
      <c r="B1496" s="84"/>
      <c r="C1496" s="84"/>
      <c r="D1496" s="84"/>
      <c r="E1496" s="84"/>
      <c r="F1496" s="85"/>
      <c r="G1496" s="85"/>
      <c r="H1496" s="85"/>
    </row>
    <row r="1497" spans="1:8">
      <c r="A1497" s="83"/>
      <c r="B1497" s="84"/>
      <c r="C1497" s="84"/>
      <c r="D1497" s="84"/>
      <c r="E1497" s="84"/>
      <c r="F1497" s="85"/>
      <c r="G1497" s="85"/>
      <c r="H1497" s="85"/>
    </row>
    <row r="1498" spans="1:8">
      <c r="A1498" s="83"/>
      <c r="B1498" s="84"/>
      <c r="C1498" s="84"/>
      <c r="D1498" s="84"/>
      <c r="E1498" s="84"/>
      <c r="F1498" s="85"/>
      <c r="G1498" s="85"/>
      <c r="H1498" s="85"/>
    </row>
    <row r="1499" spans="1:8">
      <c r="A1499" s="83"/>
      <c r="B1499" s="84"/>
      <c r="C1499" s="84"/>
      <c r="D1499" s="84"/>
      <c r="E1499" s="84"/>
      <c r="F1499" s="85"/>
      <c r="G1499" s="85"/>
      <c r="H1499" s="85"/>
    </row>
    <row r="1500" spans="1:8">
      <c r="A1500" s="83"/>
      <c r="B1500" s="84"/>
      <c r="C1500" s="84"/>
      <c r="D1500" s="84"/>
      <c r="E1500" s="84"/>
      <c r="F1500" s="85"/>
      <c r="G1500" s="85"/>
      <c r="H1500" s="85"/>
    </row>
    <row r="1501" spans="1:8">
      <c r="A1501" s="83"/>
      <c r="B1501" s="84"/>
      <c r="C1501" s="84"/>
      <c r="D1501" s="84"/>
      <c r="E1501" s="84"/>
      <c r="F1501" s="85"/>
      <c r="G1501" s="85"/>
      <c r="H1501" s="85"/>
    </row>
    <row r="1502" spans="1:8">
      <c r="A1502" s="83"/>
      <c r="B1502" s="84"/>
      <c r="C1502" s="84"/>
      <c r="D1502" s="84"/>
      <c r="E1502" s="84"/>
      <c r="F1502" s="85"/>
      <c r="G1502" s="85"/>
      <c r="H1502" s="85"/>
    </row>
    <row r="1503" spans="1:8">
      <c r="A1503" s="83"/>
      <c r="B1503" s="84"/>
      <c r="C1503" s="84"/>
      <c r="D1503" s="84"/>
      <c r="E1503" s="84"/>
      <c r="F1503" s="85"/>
      <c r="G1503" s="85"/>
      <c r="H1503" s="85"/>
    </row>
    <row r="1504" spans="1:8">
      <c r="A1504" s="83"/>
      <c r="B1504" s="84"/>
      <c r="C1504" s="84"/>
      <c r="D1504" s="84"/>
      <c r="E1504" s="84"/>
      <c r="F1504" s="85"/>
      <c r="G1504" s="85"/>
      <c r="H1504" s="85"/>
    </row>
    <row r="1505" spans="1:8">
      <c r="A1505" s="83"/>
      <c r="B1505" s="84"/>
      <c r="C1505" s="84"/>
      <c r="D1505" s="84"/>
      <c r="E1505" s="84"/>
      <c r="F1505" s="85"/>
      <c r="G1505" s="85"/>
      <c r="H1505" s="85"/>
    </row>
    <row r="1506" spans="1:8">
      <c r="A1506" s="83"/>
      <c r="B1506" s="84"/>
      <c r="C1506" s="84"/>
      <c r="D1506" s="84"/>
      <c r="E1506" s="84"/>
      <c r="F1506" s="85"/>
      <c r="G1506" s="85"/>
      <c r="H1506" s="85"/>
    </row>
    <row r="1507" spans="1:8">
      <c r="A1507" s="83"/>
      <c r="B1507" s="84"/>
      <c r="C1507" s="84"/>
      <c r="D1507" s="84"/>
      <c r="E1507" s="84"/>
      <c r="F1507" s="85"/>
      <c r="G1507" s="85"/>
      <c r="H1507" s="85"/>
    </row>
    <row r="1508" spans="1:8">
      <c r="A1508" s="83"/>
      <c r="B1508" s="84"/>
      <c r="C1508" s="84"/>
      <c r="D1508" s="84"/>
      <c r="E1508" s="84"/>
      <c r="F1508" s="85"/>
      <c r="G1508" s="85"/>
      <c r="H1508" s="85"/>
    </row>
    <row r="1509" spans="1:8">
      <c r="A1509" s="83"/>
      <c r="B1509" s="84"/>
      <c r="C1509" s="84"/>
      <c r="D1509" s="84"/>
      <c r="E1509" s="84"/>
      <c r="F1509" s="85"/>
      <c r="G1509" s="85"/>
      <c r="H1509" s="85"/>
    </row>
    <row r="1510" spans="1:8">
      <c r="A1510" s="83"/>
      <c r="B1510" s="84"/>
      <c r="C1510" s="84"/>
      <c r="D1510" s="84"/>
      <c r="E1510" s="84"/>
      <c r="F1510" s="85"/>
      <c r="G1510" s="85"/>
      <c r="H1510" s="85"/>
    </row>
    <row r="1511" spans="1:8">
      <c r="A1511" s="83"/>
      <c r="B1511" s="84"/>
      <c r="C1511" s="84"/>
      <c r="D1511" s="84"/>
      <c r="E1511" s="84"/>
      <c r="F1511" s="85"/>
      <c r="G1511" s="85"/>
      <c r="H1511" s="85"/>
    </row>
    <row r="1512" spans="1:8">
      <c r="A1512" s="83"/>
      <c r="B1512" s="84"/>
      <c r="C1512" s="84"/>
      <c r="D1512" s="84"/>
      <c r="E1512" s="84"/>
      <c r="F1512" s="85"/>
      <c r="G1512" s="85"/>
      <c r="H1512" s="85"/>
    </row>
    <row r="1513" spans="1:8">
      <c r="A1513" s="83"/>
      <c r="B1513" s="84"/>
      <c r="C1513" s="84"/>
      <c r="D1513" s="84"/>
      <c r="E1513" s="84"/>
      <c r="F1513" s="85"/>
      <c r="G1513" s="85"/>
      <c r="H1513" s="85"/>
    </row>
    <row r="1514" spans="1:8">
      <c r="A1514" s="83"/>
      <c r="B1514" s="84"/>
      <c r="C1514" s="84"/>
      <c r="D1514" s="84"/>
      <c r="E1514" s="84"/>
      <c r="F1514" s="85"/>
      <c r="G1514" s="85"/>
      <c r="H1514" s="85"/>
    </row>
    <row r="1515" spans="1:8">
      <c r="A1515" s="83"/>
      <c r="B1515" s="84"/>
      <c r="C1515" s="84"/>
      <c r="D1515" s="84"/>
      <c r="E1515" s="84"/>
      <c r="F1515" s="85"/>
      <c r="G1515" s="85"/>
      <c r="H1515" s="85"/>
    </row>
    <row r="1516" spans="1:8">
      <c r="A1516" s="83"/>
      <c r="B1516" s="84"/>
      <c r="C1516" s="84"/>
      <c r="D1516" s="84"/>
      <c r="E1516" s="84"/>
      <c r="F1516" s="85"/>
      <c r="G1516" s="85"/>
      <c r="H1516" s="85"/>
    </row>
    <row r="1517" spans="1:8">
      <c r="A1517" s="83"/>
      <c r="B1517" s="84"/>
      <c r="C1517" s="84"/>
      <c r="D1517" s="84"/>
      <c r="E1517" s="84"/>
      <c r="F1517" s="85"/>
      <c r="G1517" s="85"/>
      <c r="H1517" s="85"/>
    </row>
    <row r="1518" spans="1:8">
      <c r="A1518" s="83"/>
      <c r="B1518" s="84"/>
      <c r="C1518" s="84"/>
      <c r="D1518" s="84"/>
      <c r="E1518" s="84"/>
      <c r="F1518" s="85"/>
      <c r="G1518" s="85"/>
      <c r="H1518" s="85"/>
    </row>
    <row r="1519" spans="1:8">
      <c r="A1519" s="83"/>
      <c r="B1519" s="84"/>
      <c r="C1519" s="84"/>
      <c r="D1519" s="84"/>
      <c r="E1519" s="84"/>
      <c r="F1519" s="85"/>
      <c r="G1519" s="85"/>
      <c r="H1519" s="85"/>
    </row>
    <row r="1520" spans="1:8">
      <c r="A1520" s="83"/>
      <c r="B1520" s="84"/>
      <c r="C1520" s="84"/>
      <c r="D1520" s="84"/>
      <c r="E1520" s="84"/>
      <c r="F1520" s="85"/>
      <c r="G1520" s="85"/>
      <c r="H1520" s="85"/>
    </row>
    <row r="1521" spans="1:8">
      <c r="A1521" s="83"/>
      <c r="B1521" s="84"/>
      <c r="C1521" s="84"/>
      <c r="D1521" s="84"/>
      <c r="E1521" s="84"/>
      <c r="F1521" s="85"/>
      <c r="G1521" s="85"/>
      <c r="H1521" s="85"/>
    </row>
    <row r="1522" spans="1:8">
      <c r="A1522" s="83"/>
      <c r="B1522" s="84"/>
      <c r="C1522" s="84"/>
      <c r="D1522" s="84"/>
      <c r="E1522" s="84"/>
      <c r="F1522" s="85"/>
      <c r="G1522" s="85"/>
      <c r="H1522" s="85"/>
    </row>
    <row r="1523" spans="1:8">
      <c r="A1523" s="83"/>
      <c r="B1523" s="84"/>
      <c r="C1523" s="84"/>
      <c r="D1523" s="84"/>
      <c r="E1523" s="84"/>
      <c r="F1523" s="85"/>
      <c r="G1523" s="85"/>
      <c r="H1523" s="85"/>
    </row>
    <row r="1524" spans="1:8">
      <c r="A1524" s="83"/>
      <c r="B1524" s="84"/>
      <c r="C1524" s="84"/>
      <c r="D1524" s="84"/>
      <c r="E1524" s="84"/>
      <c r="F1524" s="85"/>
      <c r="G1524" s="85"/>
      <c r="H1524" s="85"/>
    </row>
    <row r="1525" spans="1:8">
      <c r="A1525" s="83"/>
      <c r="B1525" s="84"/>
      <c r="C1525" s="84"/>
      <c r="D1525" s="84"/>
      <c r="E1525" s="84"/>
      <c r="F1525" s="85"/>
      <c r="G1525" s="85"/>
      <c r="H1525" s="85"/>
    </row>
    <row r="1526" spans="1:8">
      <c r="A1526" s="83"/>
      <c r="B1526" s="84"/>
      <c r="C1526" s="84"/>
      <c r="D1526" s="84"/>
      <c r="E1526" s="84"/>
      <c r="F1526" s="85"/>
      <c r="G1526" s="85"/>
      <c r="H1526" s="85"/>
    </row>
    <row r="1527" spans="1:8">
      <c r="A1527" s="83"/>
      <c r="B1527" s="84"/>
      <c r="C1527" s="84"/>
      <c r="D1527" s="84"/>
      <c r="E1527" s="84"/>
      <c r="F1527" s="85"/>
      <c r="G1527" s="85"/>
      <c r="H1527" s="85"/>
    </row>
    <row r="1528" spans="1:8">
      <c r="A1528" s="83"/>
      <c r="B1528" s="84"/>
      <c r="C1528" s="84"/>
      <c r="D1528" s="84"/>
      <c r="E1528" s="84"/>
      <c r="F1528" s="85"/>
      <c r="G1528" s="85"/>
      <c r="H1528" s="85"/>
    </row>
    <row r="1529" spans="1:8">
      <c r="A1529" s="83"/>
      <c r="B1529" s="84"/>
      <c r="C1529" s="84"/>
      <c r="D1529" s="84"/>
      <c r="E1529" s="84"/>
      <c r="F1529" s="85"/>
      <c r="G1529" s="85"/>
      <c r="H1529" s="85"/>
    </row>
    <row r="1530" spans="1:8">
      <c r="A1530" s="83"/>
      <c r="B1530" s="84"/>
      <c r="C1530" s="84"/>
      <c r="D1530" s="84"/>
      <c r="E1530" s="84"/>
      <c r="F1530" s="85"/>
      <c r="G1530" s="85"/>
      <c r="H1530" s="85"/>
    </row>
    <row r="1531" spans="1:8">
      <c r="A1531" s="83"/>
      <c r="B1531" s="84"/>
      <c r="C1531" s="84"/>
      <c r="D1531" s="84"/>
      <c r="E1531" s="84"/>
      <c r="F1531" s="85"/>
      <c r="G1531" s="85"/>
      <c r="H1531" s="85"/>
    </row>
    <row r="1532" spans="1:8">
      <c r="A1532" s="83"/>
      <c r="B1532" s="84"/>
      <c r="C1532" s="84"/>
      <c r="D1532" s="84"/>
      <c r="E1532" s="84"/>
      <c r="F1532" s="85"/>
      <c r="G1532" s="85"/>
      <c r="H1532" s="85"/>
    </row>
    <row r="1533" spans="1:8">
      <c r="A1533" s="83"/>
      <c r="B1533" s="84"/>
      <c r="C1533" s="84"/>
      <c r="D1533" s="84"/>
      <c r="E1533" s="84"/>
      <c r="F1533" s="85"/>
      <c r="G1533" s="85"/>
      <c r="H1533" s="85"/>
    </row>
    <row r="1534" spans="1:8">
      <c r="A1534" s="83"/>
      <c r="B1534" s="84"/>
      <c r="C1534" s="84"/>
      <c r="D1534" s="84"/>
      <c r="E1534" s="84"/>
      <c r="F1534" s="85"/>
      <c r="G1534" s="85"/>
      <c r="H1534" s="85"/>
    </row>
    <row r="1535" spans="1:8">
      <c r="A1535" s="83"/>
      <c r="B1535" s="84"/>
      <c r="C1535" s="84"/>
      <c r="D1535" s="84"/>
      <c r="E1535" s="84"/>
      <c r="F1535" s="85"/>
      <c r="G1535" s="85"/>
      <c r="H1535" s="85"/>
    </row>
    <row r="1536" spans="1:8">
      <c r="A1536" s="83"/>
      <c r="B1536" s="84"/>
      <c r="C1536" s="84"/>
      <c r="D1536" s="84"/>
      <c r="E1536" s="84"/>
      <c r="F1536" s="85"/>
      <c r="G1536" s="85"/>
      <c r="H1536" s="85"/>
    </row>
    <row r="1537" spans="1:8">
      <c r="A1537" s="83"/>
      <c r="B1537" s="84"/>
      <c r="C1537" s="84"/>
      <c r="D1537" s="84"/>
      <c r="E1537" s="84"/>
      <c r="F1537" s="85"/>
      <c r="G1537" s="85"/>
      <c r="H1537" s="85"/>
    </row>
    <row r="1538" spans="1:8">
      <c r="A1538" s="83"/>
      <c r="B1538" s="84"/>
      <c r="C1538" s="84"/>
      <c r="D1538" s="84"/>
      <c r="E1538" s="84"/>
      <c r="F1538" s="85"/>
      <c r="G1538" s="85"/>
      <c r="H1538" s="85"/>
    </row>
    <row r="1539" spans="1:8">
      <c r="A1539" s="83"/>
      <c r="B1539" s="84"/>
      <c r="C1539" s="84"/>
      <c r="D1539" s="84"/>
      <c r="E1539" s="84"/>
      <c r="F1539" s="85"/>
      <c r="G1539" s="85"/>
      <c r="H1539" s="85"/>
    </row>
    <row r="1540" spans="1:8">
      <c r="A1540" s="83"/>
      <c r="B1540" s="84"/>
      <c r="C1540" s="84"/>
      <c r="D1540" s="84"/>
      <c r="E1540" s="84"/>
      <c r="F1540" s="85"/>
      <c r="G1540" s="85"/>
      <c r="H1540" s="85"/>
    </row>
    <row r="1541" spans="1:8">
      <c r="A1541" s="83"/>
      <c r="B1541" s="84"/>
      <c r="C1541" s="84"/>
      <c r="D1541" s="84"/>
      <c r="E1541" s="84"/>
      <c r="F1541" s="85"/>
      <c r="G1541" s="85"/>
      <c r="H1541" s="85"/>
    </row>
    <row r="1542" spans="1:8">
      <c r="A1542" s="83"/>
      <c r="B1542" s="84"/>
      <c r="C1542" s="84"/>
      <c r="D1542" s="84"/>
      <c r="E1542" s="84"/>
      <c r="F1542" s="85"/>
      <c r="G1542" s="85"/>
      <c r="H1542" s="85"/>
    </row>
    <row r="1543" spans="1:8">
      <c r="A1543" s="83"/>
      <c r="B1543" s="84"/>
      <c r="C1543" s="84"/>
      <c r="D1543" s="84"/>
      <c r="E1543" s="84"/>
      <c r="F1543" s="85"/>
      <c r="G1543" s="85"/>
      <c r="H1543" s="85"/>
    </row>
    <row r="1544" spans="1:8">
      <c r="A1544" s="83"/>
      <c r="B1544" s="84"/>
      <c r="C1544" s="84"/>
      <c r="D1544" s="84"/>
      <c r="E1544" s="84"/>
      <c r="F1544" s="85"/>
      <c r="G1544" s="85"/>
      <c r="H1544" s="85"/>
    </row>
    <row r="1545" spans="1:8">
      <c r="A1545" s="83"/>
      <c r="B1545" s="84"/>
      <c r="C1545" s="84"/>
      <c r="D1545" s="84"/>
      <c r="E1545" s="84"/>
      <c r="F1545" s="85"/>
      <c r="G1545" s="85"/>
      <c r="H1545" s="85"/>
    </row>
    <row r="1546" spans="1:8">
      <c r="A1546" s="83"/>
      <c r="B1546" s="84"/>
      <c r="C1546" s="84"/>
      <c r="D1546" s="84"/>
      <c r="E1546" s="84"/>
      <c r="F1546" s="85"/>
      <c r="G1546" s="85"/>
      <c r="H1546" s="85"/>
    </row>
    <row r="1547" spans="1:8">
      <c r="A1547" s="83"/>
      <c r="B1547" s="84"/>
      <c r="C1547" s="84"/>
      <c r="D1547" s="84"/>
      <c r="E1547" s="84"/>
      <c r="F1547" s="85"/>
      <c r="G1547" s="85"/>
      <c r="H1547" s="85"/>
    </row>
    <row r="1548" spans="1:8">
      <c r="A1548" s="83"/>
      <c r="B1548" s="84"/>
      <c r="C1548" s="84"/>
      <c r="D1548" s="84"/>
      <c r="E1548" s="84"/>
      <c r="F1548" s="85"/>
      <c r="G1548" s="85"/>
      <c r="H1548" s="85"/>
    </row>
    <row r="1549" spans="1:8">
      <c r="A1549" s="83"/>
      <c r="B1549" s="84"/>
      <c r="C1549" s="84"/>
      <c r="D1549" s="84"/>
      <c r="E1549" s="84"/>
      <c r="F1549" s="85"/>
      <c r="G1549" s="85"/>
      <c r="H1549" s="85"/>
    </row>
    <row r="1550" spans="1:8">
      <c r="A1550" s="83"/>
      <c r="B1550" s="84"/>
      <c r="C1550" s="84"/>
      <c r="D1550" s="84"/>
      <c r="E1550" s="84"/>
      <c r="F1550" s="85"/>
      <c r="G1550" s="85"/>
      <c r="H1550" s="85"/>
    </row>
    <row r="1551" spans="1:8">
      <c r="A1551" s="83"/>
      <c r="B1551" s="84"/>
      <c r="C1551" s="84"/>
      <c r="D1551" s="84"/>
      <c r="E1551" s="84"/>
      <c r="F1551" s="85"/>
      <c r="G1551" s="85"/>
      <c r="H1551" s="85"/>
    </row>
    <row r="1552" spans="1:8">
      <c r="A1552" s="83"/>
      <c r="B1552" s="84"/>
      <c r="C1552" s="84"/>
      <c r="D1552" s="84"/>
      <c r="E1552" s="84"/>
      <c r="F1552" s="85"/>
      <c r="G1552" s="85"/>
      <c r="H1552" s="85"/>
    </row>
    <row r="1553" spans="1:8">
      <c r="A1553" s="83"/>
      <c r="B1553" s="84"/>
      <c r="C1553" s="84"/>
      <c r="D1553" s="84"/>
      <c r="E1553" s="84"/>
      <c r="F1553" s="85"/>
      <c r="G1553" s="85"/>
      <c r="H1553" s="85"/>
    </row>
    <row r="1554" spans="1:8">
      <c r="A1554" s="83"/>
      <c r="B1554" s="84"/>
      <c r="C1554" s="84"/>
      <c r="D1554" s="84"/>
      <c r="E1554" s="84"/>
      <c r="F1554" s="85"/>
      <c r="G1554" s="85"/>
      <c r="H1554" s="85"/>
    </row>
    <row r="1555" spans="1:8">
      <c r="A1555" s="83"/>
      <c r="B1555" s="84"/>
      <c r="C1555" s="84"/>
      <c r="D1555" s="84"/>
      <c r="E1555" s="84"/>
      <c r="F1555" s="85"/>
      <c r="G1555" s="85"/>
      <c r="H1555" s="85"/>
    </row>
    <row r="1556" spans="1:8">
      <c r="A1556" s="83"/>
      <c r="B1556" s="84"/>
      <c r="C1556" s="84"/>
      <c r="D1556" s="84"/>
      <c r="E1556" s="84"/>
      <c r="F1556" s="85"/>
      <c r="G1556" s="85"/>
      <c r="H1556" s="85"/>
    </row>
    <row r="1557" spans="1:8">
      <c r="A1557" s="83"/>
      <c r="B1557" s="84"/>
      <c r="C1557" s="84"/>
      <c r="D1557" s="84"/>
      <c r="E1557" s="84"/>
      <c r="F1557" s="85"/>
      <c r="G1557" s="85"/>
      <c r="H1557" s="85"/>
    </row>
    <row r="1558" spans="1:8">
      <c r="A1558" s="83"/>
      <c r="B1558" s="84"/>
      <c r="C1558" s="84"/>
      <c r="D1558" s="84"/>
      <c r="E1558" s="84"/>
      <c r="F1558" s="85"/>
      <c r="G1558" s="85"/>
      <c r="H1558" s="85"/>
    </row>
    <row r="1559" spans="1:8">
      <c r="A1559" s="83"/>
      <c r="B1559" s="84"/>
      <c r="C1559" s="84"/>
      <c r="D1559" s="84"/>
      <c r="E1559" s="84"/>
      <c r="F1559" s="85"/>
      <c r="G1559" s="85"/>
      <c r="H1559" s="85"/>
    </row>
    <row r="1560" spans="1:8">
      <c r="A1560" s="83"/>
      <c r="B1560" s="84"/>
      <c r="C1560" s="84"/>
      <c r="D1560" s="84"/>
      <c r="E1560" s="84"/>
      <c r="F1560" s="85"/>
      <c r="G1560" s="85"/>
      <c r="H1560" s="85"/>
    </row>
    <row r="1561" spans="1:8">
      <c r="A1561" s="83"/>
      <c r="B1561" s="84"/>
      <c r="C1561" s="84"/>
      <c r="D1561" s="84"/>
      <c r="E1561" s="84"/>
      <c r="F1561" s="85"/>
      <c r="G1561" s="85"/>
      <c r="H1561" s="85"/>
    </row>
    <row r="1562" spans="1:8">
      <c r="A1562" s="83"/>
      <c r="B1562" s="84"/>
      <c r="C1562" s="84"/>
      <c r="D1562" s="84"/>
      <c r="E1562" s="84"/>
      <c r="F1562" s="85"/>
      <c r="G1562" s="85"/>
      <c r="H1562" s="85"/>
    </row>
    <row r="1563" spans="1:8">
      <c r="A1563" s="83"/>
      <c r="B1563" s="84"/>
      <c r="C1563" s="84"/>
      <c r="D1563" s="84"/>
      <c r="E1563" s="84"/>
      <c r="F1563" s="85"/>
      <c r="G1563" s="85"/>
      <c r="H1563" s="85"/>
    </row>
    <row r="1564" spans="1:8">
      <c r="A1564" s="83"/>
      <c r="B1564" s="84"/>
      <c r="C1564" s="84"/>
      <c r="D1564" s="84"/>
      <c r="E1564" s="84"/>
      <c r="F1564" s="85"/>
      <c r="G1564" s="85"/>
      <c r="H1564" s="85"/>
    </row>
    <row r="1565" spans="1:8">
      <c r="A1565" s="83"/>
      <c r="B1565" s="84"/>
      <c r="C1565" s="84"/>
      <c r="D1565" s="84"/>
      <c r="E1565" s="84"/>
      <c r="F1565" s="85"/>
      <c r="G1565" s="85"/>
      <c r="H1565" s="85"/>
    </row>
    <row r="1566" spans="1:8">
      <c r="A1566" s="83"/>
      <c r="B1566" s="84"/>
      <c r="C1566" s="84"/>
      <c r="D1566" s="84"/>
      <c r="E1566" s="84"/>
      <c r="F1566" s="85"/>
      <c r="G1566" s="85"/>
      <c r="H1566" s="85"/>
    </row>
    <row r="1567" spans="1:8">
      <c r="A1567" s="83"/>
      <c r="B1567" s="84"/>
      <c r="C1567" s="84"/>
      <c r="D1567" s="84"/>
      <c r="E1567" s="84"/>
      <c r="F1567" s="85"/>
      <c r="G1567" s="85"/>
      <c r="H1567" s="85"/>
    </row>
    <row r="1568" spans="1:8">
      <c r="A1568" s="83"/>
      <c r="B1568" s="84"/>
      <c r="C1568" s="84"/>
      <c r="D1568" s="84"/>
      <c r="E1568" s="84"/>
      <c r="F1568" s="85"/>
      <c r="G1568" s="85"/>
      <c r="H1568" s="85"/>
    </row>
    <row r="1569" spans="1:8">
      <c r="A1569" s="83"/>
      <c r="B1569" s="84"/>
      <c r="C1569" s="84"/>
      <c r="D1569" s="84"/>
      <c r="E1569" s="84"/>
      <c r="F1569" s="85"/>
      <c r="G1569" s="85"/>
      <c r="H1569" s="85"/>
    </row>
    <row r="1570" spans="1:8">
      <c r="A1570" s="83"/>
      <c r="B1570" s="84"/>
      <c r="C1570" s="84"/>
      <c r="D1570" s="84"/>
      <c r="E1570" s="84"/>
      <c r="F1570" s="85"/>
      <c r="G1570" s="85"/>
      <c r="H1570" s="85"/>
    </row>
    <row r="1571" spans="1:8">
      <c r="A1571" s="83"/>
      <c r="B1571" s="84"/>
      <c r="C1571" s="84"/>
      <c r="D1571" s="84"/>
      <c r="E1571" s="84"/>
      <c r="F1571" s="85"/>
      <c r="G1571" s="85"/>
      <c r="H1571" s="85"/>
    </row>
    <row r="1572" spans="1:8">
      <c r="A1572" s="83"/>
      <c r="B1572" s="84"/>
      <c r="C1572" s="84"/>
      <c r="D1572" s="84"/>
      <c r="E1572" s="84"/>
      <c r="F1572" s="85"/>
      <c r="G1572" s="85"/>
      <c r="H1572" s="85"/>
    </row>
    <row r="1573" spans="1:8">
      <c r="A1573" s="83"/>
      <c r="B1573" s="84"/>
      <c r="C1573" s="84"/>
      <c r="D1573" s="84"/>
      <c r="E1573" s="84"/>
      <c r="F1573" s="85"/>
      <c r="G1573" s="85"/>
      <c r="H1573" s="85"/>
    </row>
    <row r="1574" spans="1:8">
      <c r="A1574" s="83"/>
      <c r="B1574" s="84"/>
      <c r="C1574" s="84"/>
      <c r="D1574" s="84"/>
      <c r="E1574" s="84"/>
      <c r="F1574" s="85"/>
      <c r="G1574" s="85"/>
      <c r="H1574" s="85"/>
    </row>
    <row r="1575" spans="1:8">
      <c r="A1575" s="83"/>
      <c r="B1575" s="84"/>
      <c r="C1575" s="84"/>
      <c r="D1575" s="84"/>
      <c r="E1575" s="84"/>
      <c r="F1575" s="85"/>
      <c r="G1575" s="85"/>
      <c r="H1575" s="85"/>
    </row>
    <row r="1576" spans="1:8">
      <c r="A1576" s="83"/>
      <c r="B1576" s="84"/>
      <c r="C1576" s="84"/>
      <c r="D1576" s="84"/>
      <c r="E1576" s="84"/>
      <c r="F1576" s="85"/>
      <c r="G1576" s="85"/>
      <c r="H1576" s="85"/>
    </row>
    <row r="1577" spans="1:8">
      <c r="A1577" s="83"/>
      <c r="B1577" s="84"/>
      <c r="C1577" s="84"/>
      <c r="D1577" s="84"/>
      <c r="E1577" s="84"/>
      <c r="F1577" s="85"/>
      <c r="G1577" s="85"/>
      <c r="H1577" s="85"/>
    </row>
    <row r="1578" spans="1:8">
      <c r="A1578" s="83"/>
      <c r="B1578" s="84"/>
      <c r="C1578" s="84"/>
      <c r="D1578" s="84"/>
      <c r="E1578" s="84"/>
      <c r="F1578" s="85"/>
      <c r="G1578" s="85"/>
      <c r="H1578" s="85"/>
    </row>
    <row r="1579" spans="1:8">
      <c r="A1579" s="83"/>
      <c r="B1579" s="84"/>
      <c r="C1579" s="84"/>
      <c r="D1579" s="84"/>
      <c r="E1579" s="84"/>
      <c r="F1579" s="85"/>
      <c r="G1579" s="85"/>
      <c r="H1579" s="85"/>
    </row>
    <row r="1580" spans="1:8">
      <c r="A1580" s="83"/>
      <c r="B1580" s="84"/>
      <c r="C1580" s="84"/>
      <c r="D1580" s="84"/>
      <c r="E1580" s="84"/>
      <c r="F1580" s="85"/>
      <c r="G1580" s="85"/>
      <c r="H1580" s="85"/>
    </row>
    <row r="1581" spans="1:8">
      <c r="A1581" s="83"/>
      <c r="B1581" s="84"/>
      <c r="C1581" s="84"/>
      <c r="D1581" s="84"/>
      <c r="E1581" s="84"/>
      <c r="F1581" s="85"/>
      <c r="G1581" s="85"/>
      <c r="H1581" s="85"/>
    </row>
    <row r="1582" spans="1:8">
      <c r="A1582" s="83"/>
      <c r="B1582" s="84"/>
      <c r="C1582" s="84"/>
      <c r="D1582" s="84"/>
      <c r="E1582" s="84"/>
      <c r="F1582" s="85"/>
      <c r="G1582" s="85"/>
      <c r="H1582" s="85"/>
    </row>
    <row r="1583" spans="1:8">
      <c r="A1583" s="83"/>
      <c r="B1583" s="84"/>
      <c r="C1583" s="84"/>
      <c r="D1583" s="84"/>
      <c r="E1583" s="84"/>
      <c r="F1583" s="85"/>
      <c r="G1583" s="85"/>
      <c r="H1583" s="85"/>
    </row>
    <row r="1584" spans="1:8">
      <c r="A1584" s="83"/>
      <c r="B1584" s="84"/>
      <c r="C1584" s="84"/>
      <c r="D1584" s="84"/>
      <c r="E1584" s="84"/>
      <c r="F1584" s="85"/>
      <c r="G1584" s="85"/>
      <c r="H1584" s="85"/>
    </row>
    <row r="1585" spans="1:8">
      <c r="A1585" s="83"/>
      <c r="B1585" s="84"/>
      <c r="C1585" s="84"/>
      <c r="D1585" s="84"/>
      <c r="E1585" s="84"/>
      <c r="F1585" s="85"/>
      <c r="G1585" s="85"/>
      <c r="H1585" s="85"/>
    </row>
    <row r="1586" spans="1:8">
      <c r="A1586" s="83"/>
      <c r="B1586" s="84"/>
      <c r="C1586" s="84"/>
      <c r="D1586" s="84"/>
      <c r="E1586" s="84"/>
      <c r="F1586" s="85"/>
      <c r="G1586" s="85"/>
      <c r="H1586" s="85"/>
    </row>
    <row r="1587" spans="1:8">
      <c r="A1587" s="83"/>
      <c r="B1587" s="84"/>
      <c r="C1587" s="84"/>
      <c r="D1587" s="84"/>
      <c r="E1587" s="84"/>
      <c r="F1587" s="85"/>
      <c r="G1587" s="85"/>
      <c r="H1587" s="85"/>
    </row>
    <row r="1588" spans="1:8">
      <c r="A1588" s="83"/>
      <c r="B1588" s="84"/>
      <c r="C1588" s="84"/>
      <c r="D1588" s="84"/>
      <c r="E1588" s="84"/>
      <c r="F1588" s="85"/>
      <c r="G1588" s="85"/>
      <c r="H1588" s="85"/>
    </row>
    <row r="1589" spans="1:8">
      <c r="A1589" s="83"/>
      <c r="B1589" s="84"/>
      <c r="C1589" s="84"/>
      <c r="D1589" s="84"/>
      <c r="E1589" s="84"/>
      <c r="F1589" s="85"/>
      <c r="G1589" s="85"/>
      <c r="H1589" s="85"/>
    </row>
    <row r="1590" spans="1:8">
      <c r="A1590" s="83"/>
      <c r="B1590" s="84"/>
      <c r="C1590" s="84"/>
      <c r="D1590" s="84"/>
      <c r="E1590" s="84"/>
      <c r="F1590" s="85"/>
      <c r="G1590" s="85"/>
      <c r="H1590" s="85"/>
    </row>
    <row r="1591" spans="1:8">
      <c r="A1591" s="83"/>
      <c r="B1591" s="84"/>
      <c r="C1591" s="84"/>
      <c r="D1591" s="84"/>
      <c r="E1591" s="84"/>
      <c r="F1591" s="85"/>
      <c r="G1591" s="85"/>
      <c r="H1591" s="85"/>
    </row>
    <row r="1592" spans="1:8">
      <c r="A1592" s="83"/>
      <c r="B1592" s="84"/>
      <c r="C1592" s="84"/>
      <c r="D1592" s="84"/>
      <c r="E1592" s="84"/>
      <c r="F1592" s="85"/>
      <c r="G1592" s="85"/>
      <c r="H1592" s="85"/>
    </row>
    <row r="1593" spans="1:8">
      <c r="A1593" s="83"/>
      <c r="B1593" s="84"/>
      <c r="C1593" s="84"/>
      <c r="D1593" s="84"/>
      <c r="E1593" s="84"/>
      <c r="F1593" s="85"/>
      <c r="G1593" s="85"/>
      <c r="H1593" s="85"/>
    </row>
    <row r="1594" spans="1:8">
      <c r="A1594" s="83"/>
      <c r="B1594" s="84"/>
      <c r="C1594" s="84"/>
      <c r="D1594" s="84"/>
      <c r="E1594" s="84"/>
      <c r="F1594" s="85"/>
      <c r="G1594" s="85"/>
      <c r="H1594" s="85"/>
    </row>
    <row r="1595" spans="1:8">
      <c r="A1595" s="83"/>
      <c r="B1595" s="84"/>
      <c r="C1595" s="84"/>
      <c r="D1595" s="84"/>
      <c r="E1595" s="84"/>
      <c r="F1595" s="85"/>
      <c r="G1595" s="85"/>
      <c r="H1595" s="85"/>
    </row>
    <row r="1596" spans="1:8">
      <c r="A1596" s="83"/>
      <c r="B1596" s="84"/>
      <c r="C1596" s="84"/>
      <c r="D1596" s="84"/>
      <c r="E1596" s="84"/>
      <c r="F1596" s="85"/>
      <c r="G1596" s="85"/>
      <c r="H1596" s="85"/>
    </row>
    <row r="1597" spans="1:8">
      <c r="A1597" s="83"/>
      <c r="B1597" s="84"/>
      <c r="C1597" s="84"/>
      <c r="D1597" s="84"/>
      <c r="E1597" s="84"/>
      <c r="F1597" s="85"/>
      <c r="G1597" s="85"/>
      <c r="H1597" s="85"/>
    </row>
    <row r="1598" spans="1:8">
      <c r="A1598" s="83"/>
      <c r="B1598" s="84"/>
      <c r="C1598" s="84"/>
      <c r="D1598" s="84"/>
      <c r="E1598" s="84"/>
      <c r="F1598" s="85"/>
      <c r="G1598" s="85"/>
      <c r="H1598" s="85"/>
    </row>
    <row r="1599" spans="1:8">
      <c r="A1599" s="83"/>
      <c r="B1599" s="84"/>
      <c r="C1599" s="84"/>
      <c r="D1599" s="84"/>
      <c r="E1599" s="84"/>
      <c r="F1599" s="85"/>
      <c r="G1599" s="85"/>
      <c r="H1599" s="85"/>
    </row>
    <row r="1600" spans="1:8">
      <c r="A1600" s="83"/>
      <c r="B1600" s="84"/>
      <c r="C1600" s="84"/>
      <c r="D1600" s="84"/>
      <c r="E1600" s="84"/>
      <c r="F1600" s="85"/>
      <c r="G1600" s="85"/>
      <c r="H1600" s="85"/>
    </row>
    <row r="1601" spans="1:8">
      <c r="A1601" s="83"/>
      <c r="B1601" s="84"/>
      <c r="C1601" s="84"/>
      <c r="D1601" s="84"/>
      <c r="E1601" s="84"/>
      <c r="F1601" s="85"/>
      <c r="G1601" s="85"/>
      <c r="H1601" s="85"/>
    </row>
    <row r="1602" spans="1:8">
      <c r="A1602" s="83"/>
      <c r="B1602" s="84"/>
      <c r="C1602" s="84"/>
      <c r="D1602" s="84"/>
      <c r="E1602" s="84"/>
      <c r="F1602" s="85"/>
      <c r="G1602" s="85"/>
      <c r="H1602" s="85"/>
    </row>
    <row r="1603" spans="1:8">
      <c r="A1603" s="83"/>
      <c r="B1603" s="84"/>
      <c r="C1603" s="84"/>
      <c r="D1603" s="84"/>
      <c r="E1603" s="84"/>
      <c r="F1603" s="85"/>
      <c r="G1603" s="85"/>
      <c r="H1603" s="85"/>
    </row>
    <row r="1604" spans="1:8">
      <c r="A1604" s="83"/>
      <c r="B1604" s="84"/>
      <c r="C1604" s="84"/>
      <c r="D1604" s="84"/>
      <c r="E1604" s="84"/>
      <c r="F1604" s="85"/>
      <c r="G1604" s="85"/>
      <c r="H1604" s="85"/>
    </row>
    <row r="1605" spans="1:8">
      <c r="A1605" s="83"/>
      <c r="B1605" s="84"/>
      <c r="C1605" s="84"/>
      <c r="D1605" s="84"/>
      <c r="E1605" s="84"/>
      <c r="F1605" s="85"/>
      <c r="G1605" s="85"/>
      <c r="H1605" s="85"/>
    </row>
    <row r="1606" spans="1:8">
      <c r="A1606" s="83"/>
      <c r="B1606" s="84"/>
      <c r="C1606" s="84"/>
      <c r="D1606" s="84"/>
      <c r="E1606" s="84"/>
      <c r="F1606" s="85"/>
      <c r="G1606" s="85"/>
      <c r="H1606" s="85"/>
    </row>
    <row r="1607" spans="1:8">
      <c r="A1607" s="83"/>
      <c r="B1607" s="84"/>
      <c r="C1607" s="84"/>
      <c r="D1607" s="84"/>
      <c r="E1607" s="84"/>
      <c r="F1607" s="85"/>
      <c r="G1607" s="85"/>
      <c r="H1607" s="85"/>
    </row>
    <row r="1608" spans="1:8">
      <c r="A1608" s="83"/>
      <c r="B1608" s="84"/>
      <c r="C1608" s="84"/>
      <c r="D1608" s="84"/>
      <c r="E1608" s="84"/>
      <c r="F1608" s="85"/>
      <c r="G1608" s="85"/>
      <c r="H1608" s="85"/>
    </row>
    <row r="1609" spans="1:8">
      <c r="A1609" s="83"/>
      <c r="B1609" s="84"/>
      <c r="C1609" s="84"/>
      <c r="D1609" s="84"/>
      <c r="E1609" s="84"/>
      <c r="F1609" s="85"/>
      <c r="G1609" s="85"/>
      <c r="H1609" s="85"/>
    </row>
    <row r="1610" spans="1:8">
      <c r="A1610" s="83"/>
      <c r="B1610" s="84"/>
      <c r="C1610" s="84"/>
      <c r="D1610" s="84"/>
      <c r="E1610" s="84"/>
      <c r="F1610" s="85"/>
      <c r="G1610" s="85"/>
      <c r="H1610" s="85"/>
    </row>
    <row r="1611" spans="1:8">
      <c r="A1611" s="83"/>
      <c r="B1611" s="84"/>
      <c r="C1611" s="84"/>
      <c r="D1611" s="84"/>
      <c r="E1611" s="84"/>
      <c r="F1611" s="85"/>
      <c r="G1611" s="85"/>
      <c r="H1611" s="85"/>
    </row>
    <row r="1612" spans="1:8">
      <c r="A1612" s="83"/>
      <c r="B1612" s="84"/>
      <c r="C1612" s="84"/>
      <c r="D1612" s="84"/>
      <c r="E1612" s="84"/>
      <c r="F1612" s="85"/>
      <c r="G1612" s="85"/>
      <c r="H1612" s="85"/>
    </row>
    <row r="1613" spans="1:8">
      <c r="A1613" s="83"/>
      <c r="B1613" s="84"/>
      <c r="C1613" s="84"/>
      <c r="D1613" s="84"/>
      <c r="E1613" s="84"/>
      <c r="F1613" s="85"/>
      <c r="G1613" s="85"/>
      <c r="H1613" s="85"/>
    </row>
    <row r="1614" spans="1:8">
      <c r="A1614" s="83"/>
      <c r="B1614" s="84"/>
      <c r="C1614" s="84"/>
      <c r="D1614" s="84"/>
      <c r="E1614" s="84"/>
      <c r="F1614" s="85"/>
      <c r="G1614" s="85"/>
      <c r="H1614" s="85"/>
    </row>
    <row r="1615" spans="1:8">
      <c r="A1615" s="83"/>
      <c r="B1615" s="84"/>
      <c r="C1615" s="84"/>
      <c r="D1615" s="84"/>
      <c r="E1615" s="84"/>
      <c r="F1615" s="85"/>
      <c r="G1615" s="85"/>
      <c r="H1615" s="85"/>
    </row>
    <row r="1616" spans="1:8">
      <c r="A1616" s="83"/>
      <c r="B1616" s="84"/>
      <c r="C1616" s="84"/>
      <c r="D1616" s="84"/>
      <c r="E1616" s="84"/>
      <c r="F1616" s="85"/>
      <c r="G1616" s="85"/>
      <c r="H1616" s="85"/>
    </row>
    <row r="1617" spans="1:8">
      <c r="A1617" s="83"/>
      <c r="B1617" s="84"/>
      <c r="C1617" s="84"/>
      <c r="D1617" s="84"/>
      <c r="E1617" s="84"/>
      <c r="F1617" s="85"/>
      <c r="G1617" s="85"/>
      <c r="H1617" s="85"/>
    </row>
    <row r="1618" spans="1:8">
      <c r="A1618" s="83"/>
      <c r="B1618" s="84"/>
      <c r="C1618" s="84"/>
      <c r="D1618" s="84"/>
      <c r="E1618" s="84"/>
      <c r="F1618" s="85"/>
      <c r="G1618" s="85"/>
      <c r="H1618" s="85"/>
    </row>
    <row r="1619" spans="1:8">
      <c r="A1619" s="83"/>
      <c r="B1619" s="84"/>
      <c r="C1619" s="84"/>
      <c r="D1619" s="84"/>
      <c r="E1619" s="84"/>
      <c r="F1619" s="85"/>
      <c r="G1619" s="85"/>
      <c r="H1619" s="85"/>
    </row>
    <row r="1620" spans="1:8">
      <c r="A1620" s="83"/>
      <c r="B1620" s="84"/>
      <c r="C1620" s="84"/>
      <c r="D1620" s="84"/>
      <c r="E1620" s="84"/>
      <c r="F1620" s="85"/>
      <c r="G1620" s="85"/>
      <c r="H1620" s="85"/>
    </row>
    <row r="1621" spans="1:8">
      <c r="A1621" s="83"/>
      <c r="B1621" s="84"/>
      <c r="C1621" s="84"/>
      <c r="D1621" s="84"/>
      <c r="E1621" s="84"/>
      <c r="F1621" s="85"/>
      <c r="G1621" s="85"/>
      <c r="H1621" s="85"/>
    </row>
    <row r="1622" spans="1:8">
      <c r="A1622" s="83"/>
      <c r="B1622" s="84"/>
      <c r="C1622" s="84"/>
      <c r="D1622" s="84"/>
      <c r="E1622" s="84"/>
      <c r="F1622" s="85"/>
      <c r="G1622" s="85"/>
      <c r="H1622" s="85"/>
    </row>
    <row r="1623" spans="1:8">
      <c r="A1623" s="83"/>
      <c r="B1623" s="84"/>
      <c r="C1623" s="84"/>
      <c r="D1623" s="84"/>
      <c r="E1623" s="84"/>
      <c r="F1623" s="85"/>
      <c r="G1623" s="85"/>
      <c r="H1623" s="85"/>
    </row>
    <row r="1624" spans="1:8">
      <c r="A1624" s="83"/>
      <c r="B1624" s="84"/>
      <c r="C1624" s="84"/>
      <c r="D1624" s="84"/>
      <c r="E1624" s="84"/>
      <c r="F1624" s="85"/>
      <c r="G1624" s="85"/>
      <c r="H1624" s="85"/>
    </row>
    <row r="1625" spans="1:8">
      <c r="A1625" s="83"/>
      <c r="B1625" s="84"/>
      <c r="C1625" s="84"/>
      <c r="D1625" s="84"/>
      <c r="E1625" s="84"/>
      <c r="F1625" s="85"/>
      <c r="G1625" s="85"/>
      <c r="H1625" s="85"/>
    </row>
    <row r="1626" spans="1:8">
      <c r="A1626" s="83"/>
      <c r="B1626" s="84"/>
      <c r="C1626" s="84"/>
      <c r="D1626" s="84"/>
      <c r="E1626" s="84"/>
      <c r="F1626" s="85"/>
      <c r="G1626" s="85"/>
      <c r="H1626" s="85"/>
    </row>
    <row r="1627" spans="1:8">
      <c r="A1627" s="83"/>
      <c r="B1627" s="84"/>
      <c r="C1627" s="84"/>
      <c r="D1627" s="84"/>
      <c r="E1627" s="84"/>
      <c r="F1627" s="85"/>
      <c r="G1627" s="85"/>
      <c r="H1627" s="85"/>
    </row>
    <row r="1628" spans="1:8">
      <c r="A1628" s="83"/>
      <c r="B1628" s="84"/>
      <c r="C1628" s="84"/>
      <c r="D1628" s="84"/>
      <c r="E1628" s="84"/>
      <c r="F1628" s="85"/>
      <c r="G1628" s="85"/>
      <c r="H1628" s="85"/>
    </row>
    <row r="1629" spans="1:8">
      <c r="A1629" s="83"/>
      <c r="B1629" s="84"/>
      <c r="C1629" s="84"/>
      <c r="D1629" s="84"/>
      <c r="E1629" s="84"/>
      <c r="F1629" s="85"/>
      <c r="G1629" s="85"/>
      <c r="H1629" s="85"/>
    </row>
    <row r="1630" spans="1:8">
      <c r="A1630" s="83"/>
      <c r="B1630" s="84"/>
      <c r="C1630" s="84"/>
      <c r="D1630" s="84"/>
      <c r="E1630" s="84"/>
      <c r="F1630" s="85"/>
      <c r="G1630" s="85"/>
      <c r="H1630" s="85"/>
    </row>
    <row r="1631" spans="1:8">
      <c r="A1631" s="83"/>
      <c r="B1631" s="84"/>
      <c r="C1631" s="84"/>
      <c r="D1631" s="84"/>
      <c r="E1631" s="84"/>
      <c r="F1631" s="85"/>
      <c r="G1631" s="85"/>
      <c r="H1631" s="85"/>
    </row>
    <row r="1632" spans="1:8">
      <c r="A1632" s="83"/>
      <c r="B1632" s="84"/>
      <c r="C1632" s="84"/>
      <c r="D1632" s="84"/>
      <c r="E1632" s="84"/>
      <c r="F1632" s="85"/>
      <c r="G1632" s="85"/>
      <c r="H1632" s="85"/>
    </row>
    <row r="1633" spans="1:8">
      <c r="A1633" s="83"/>
      <c r="B1633" s="84"/>
      <c r="C1633" s="84"/>
      <c r="D1633" s="84"/>
      <c r="E1633" s="84"/>
      <c r="F1633" s="85"/>
      <c r="G1633" s="85"/>
      <c r="H1633" s="85"/>
    </row>
    <row r="1634" spans="1:8">
      <c r="A1634" s="83"/>
      <c r="B1634" s="84"/>
      <c r="C1634" s="84"/>
      <c r="D1634" s="84"/>
      <c r="E1634" s="84"/>
      <c r="F1634" s="85"/>
      <c r="G1634" s="85"/>
      <c r="H1634" s="85"/>
    </row>
    <row r="1635" spans="1:8">
      <c r="A1635" s="83"/>
      <c r="B1635" s="84"/>
      <c r="C1635" s="84"/>
      <c r="D1635" s="84"/>
      <c r="E1635" s="84"/>
      <c r="F1635" s="85"/>
      <c r="G1635" s="85"/>
      <c r="H1635" s="85"/>
    </row>
    <row r="1636" spans="1:8">
      <c r="A1636" s="83"/>
      <c r="B1636" s="84"/>
      <c r="C1636" s="84"/>
      <c r="D1636" s="84"/>
      <c r="E1636" s="84"/>
      <c r="F1636" s="85"/>
      <c r="G1636" s="85"/>
      <c r="H1636" s="85"/>
    </row>
    <row r="1637" spans="1:8">
      <c r="A1637" s="83"/>
      <c r="B1637" s="84"/>
      <c r="C1637" s="84"/>
      <c r="D1637" s="84"/>
      <c r="E1637" s="84"/>
      <c r="F1637" s="85"/>
      <c r="G1637" s="85"/>
      <c r="H1637" s="85"/>
    </row>
    <row r="1638" spans="1:8">
      <c r="A1638" s="83"/>
      <c r="B1638" s="84"/>
      <c r="C1638" s="84"/>
      <c r="D1638" s="84"/>
      <c r="E1638" s="84"/>
      <c r="F1638" s="85"/>
      <c r="G1638" s="85"/>
      <c r="H1638" s="85"/>
    </row>
    <row r="1639" spans="1:8">
      <c r="A1639" s="83"/>
      <c r="B1639" s="84"/>
      <c r="C1639" s="84"/>
      <c r="D1639" s="84"/>
      <c r="E1639" s="84"/>
      <c r="F1639" s="85"/>
      <c r="G1639" s="85"/>
      <c r="H1639" s="85"/>
    </row>
    <row r="1640" spans="1:8">
      <c r="A1640" s="83"/>
      <c r="B1640" s="84"/>
      <c r="C1640" s="84"/>
      <c r="D1640" s="84"/>
      <c r="E1640" s="84"/>
      <c r="F1640" s="85"/>
      <c r="G1640" s="85"/>
      <c r="H1640" s="85"/>
    </row>
    <row r="1641" spans="1:8">
      <c r="A1641" s="83"/>
      <c r="B1641" s="84"/>
      <c r="C1641" s="84"/>
      <c r="D1641" s="84"/>
      <c r="E1641" s="84"/>
      <c r="F1641" s="85"/>
      <c r="G1641" s="85"/>
      <c r="H1641" s="85"/>
    </row>
    <row r="1642" spans="1:8">
      <c r="A1642" s="83"/>
      <c r="B1642" s="84"/>
      <c r="C1642" s="84"/>
      <c r="D1642" s="84"/>
      <c r="E1642" s="84"/>
      <c r="F1642" s="85"/>
      <c r="G1642" s="85"/>
      <c r="H1642" s="85"/>
    </row>
    <row r="1643" spans="1:8">
      <c r="A1643" s="83"/>
      <c r="B1643" s="84"/>
      <c r="C1643" s="84"/>
      <c r="D1643" s="84"/>
      <c r="E1643" s="84"/>
      <c r="F1643" s="85"/>
      <c r="G1643" s="85"/>
      <c r="H1643" s="85"/>
    </row>
    <row r="1644" spans="1:8">
      <c r="A1644" s="83"/>
      <c r="B1644" s="84"/>
      <c r="C1644" s="84"/>
      <c r="D1644" s="84"/>
      <c r="E1644" s="84"/>
      <c r="F1644" s="85"/>
      <c r="G1644" s="85"/>
      <c r="H1644" s="85"/>
    </row>
    <row r="1645" spans="1:8">
      <c r="A1645" s="83"/>
      <c r="B1645" s="84"/>
      <c r="C1645" s="84"/>
      <c r="D1645" s="84"/>
      <c r="E1645" s="84"/>
      <c r="F1645" s="85"/>
      <c r="G1645" s="85"/>
      <c r="H1645" s="85"/>
    </row>
    <row r="1646" spans="1:8">
      <c r="A1646" s="83"/>
      <c r="B1646" s="84"/>
      <c r="C1646" s="84"/>
      <c r="D1646" s="84"/>
      <c r="E1646" s="84"/>
      <c r="F1646" s="85"/>
      <c r="G1646" s="85"/>
      <c r="H1646" s="85"/>
    </row>
    <row r="1647" spans="1:8">
      <c r="A1647" s="83"/>
      <c r="B1647" s="84"/>
      <c r="C1647" s="84"/>
      <c r="D1647" s="84"/>
      <c r="E1647" s="84"/>
      <c r="F1647" s="85"/>
      <c r="G1647" s="85"/>
      <c r="H1647" s="85"/>
    </row>
    <row r="1648" spans="1:8">
      <c r="A1648" s="83"/>
      <c r="B1648" s="84"/>
      <c r="C1648" s="84"/>
      <c r="D1648" s="84"/>
      <c r="E1648" s="84"/>
      <c r="F1648" s="85"/>
      <c r="G1648" s="85"/>
      <c r="H1648" s="85"/>
    </row>
    <row r="1649" spans="1:8">
      <c r="A1649" s="83"/>
      <c r="B1649" s="84"/>
      <c r="C1649" s="84"/>
      <c r="D1649" s="84"/>
      <c r="E1649" s="84"/>
      <c r="F1649" s="85"/>
      <c r="G1649" s="85"/>
      <c r="H1649" s="85"/>
    </row>
    <row r="1650" spans="1:8">
      <c r="A1650" s="83"/>
      <c r="B1650" s="84"/>
      <c r="C1650" s="84"/>
      <c r="D1650" s="84"/>
      <c r="E1650" s="84"/>
      <c r="F1650" s="85"/>
      <c r="G1650" s="85"/>
      <c r="H1650" s="85"/>
    </row>
    <row r="1651" spans="1:8">
      <c r="A1651" s="83"/>
      <c r="B1651" s="84"/>
      <c r="C1651" s="84"/>
      <c r="D1651" s="84"/>
      <c r="E1651" s="84"/>
      <c r="F1651" s="85"/>
      <c r="G1651" s="85"/>
      <c r="H1651" s="85"/>
    </row>
    <row r="1652" spans="1:8">
      <c r="A1652" s="83"/>
      <c r="B1652" s="84"/>
      <c r="C1652" s="84"/>
      <c r="D1652" s="84"/>
      <c r="E1652" s="84"/>
      <c r="F1652" s="85"/>
      <c r="G1652" s="85"/>
      <c r="H1652" s="85"/>
    </row>
    <row r="1653" spans="1:8">
      <c r="A1653" s="83"/>
      <c r="B1653" s="84"/>
      <c r="C1653" s="84"/>
      <c r="D1653" s="84"/>
      <c r="E1653" s="84"/>
      <c r="F1653" s="85"/>
      <c r="G1653" s="85"/>
      <c r="H1653" s="85"/>
    </row>
    <row r="1654" spans="1:8">
      <c r="A1654" s="83"/>
      <c r="B1654" s="84"/>
      <c r="C1654" s="84"/>
      <c r="D1654" s="84"/>
      <c r="E1654" s="84"/>
      <c r="F1654" s="85"/>
      <c r="G1654" s="85"/>
      <c r="H1654" s="85"/>
    </row>
    <row r="1655" spans="1:8">
      <c r="A1655" s="83"/>
      <c r="B1655" s="84"/>
      <c r="C1655" s="84"/>
      <c r="D1655" s="84"/>
      <c r="E1655" s="84"/>
      <c r="F1655" s="85"/>
      <c r="G1655" s="85"/>
      <c r="H1655" s="85"/>
    </row>
    <row r="1656" spans="1:8">
      <c r="A1656" s="83"/>
      <c r="B1656" s="84"/>
      <c r="C1656" s="84"/>
      <c r="D1656" s="84"/>
      <c r="E1656" s="84"/>
      <c r="F1656" s="85"/>
      <c r="G1656" s="85"/>
      <c r="H1656" s="85"/>
    </row>
    <row r="1657" spans="1:8">
      <c r="A1657" s="83"/>
      <c r="B1657" s="84"/>
      <c r="C1657" s="84"/>
      <c r="D1657" s="84"/>
      <c r="E1657" s="84"/>
      <c r="F1657" s="85"/>
      <c r="G1657" s="85"/>
      <c r="H1657" s="85"/>
    </row>
    <row r="1658" spans="1:8">
      <c r="A1658" s="83"/>
      <c r="B1658" s="84"/>
      <c r="C1658" s="84"/>
      <c r="D1658" s="84"/>
      <c r="E1658" s="84"/>
      <c r="F1658" s="85"/>
      <c r="G1658" s="85"/>
      <c r="H1658" s="85"/>
    </row>
    <row r="1659" spans="1:8">
      <c r="A1659" s="83"/>
      <c r="B1659" s="84"/>
      <c r="C1659" s="84"/>
      <c r="D1659" s="84"/>
      <c r="E1659" s="84"/>
      <c r="F1659" s="85"/>
      <c r="G1659" s="85"/>
      <c r="H1659" s="85"/>
    </row>
    <row r="1660" spans="1:8">
      <c r="A1660" s="83"/>
      <c r="B1660" s="84"/>
      <c r="C1660" s="84"/>
      <c r="D1660" s="84"/>
      <c r="E1660" s="84"/>
      <c r="F1660" s="85"/>
      <c r="G1660" s="85"/>
      <c r="H1660" s="85"/>
    </row>
    <row r="1661" spans="1:8">
      <c r="A1661" s="83"/>
      <c r="B1661" s="84"/>
      <c r="C1661" s="84"/>
      <c r="D1661" s="84"/>
      <c r="E1661" s="84"/>
      <c r="F1661" s="85"/>
      <c r="G1661" s="85"/>
      <c r="H1661" s="85"/>
    </row>
    <row r="1662" spans="1:8">
      <c r="A1662" s="83"/>
      <c r="B1662" s="84"/>
      <c r="C1662" s="84"/>
      <c r="D1662" s="84"/>
      <c r="E1662" s="84"/>
      <c r="F1662" s="85"/>
      <c r="G1662" s="85"/>
      <c r="H1662" s="85"/>
    </row>
    <row r="1663" spans="1:8">
      <c r="A1663" s="83"/>
      <c r="B1663" s="84"/>
      <c r="C1663" s="84"/>
      <c r="D1663" s="84"/>
      <c r="E1663" s="84"/>
      <c r="F1663" s="85"/>
      <c r="G1663" s="85"/>
      <c r="H1663" s="85"/>
    </row>
    <row r="1664" spans="1:8">
      <c r="A1664" s="83"/>
      <c r="B1664" s="84"/>
      <c r="C1664" s="84"/>
      <c r="D1664" s="84"/>
      <c r="E1664" s="84"/>
      <c r="F1664" s="85"/>
      <c r="G1664" s="85"/>
      <c r="H1664" s="85"/>
    </row>
    <row r="1665" spans="1:8">
      <c r="A1665" s="83"/>
      <c r="B1665" s="84"/>
      <c r="C1665" s="84"/>
      <c r="D1665" s="84"/>
      <c r="E1665" s="84"/>
      <c r="F1665" s="85"/>
      <c r="G1665" s="85"/>
      <c r="H1665" s="85"/>
    </row>
    <row r="1666" spans="1:8">
      <c r="A1666" s="83"/>
      <c r="B1666" s="84"/>
      <c r="C1666" s="84"/>
      <c r="D1666" s="84"/>
      <c r="E1666" s="84"/>
      <c r="F1666" s="85"/>
      <c r="G1666" s="85"/>
      <c r="H1666" s="85"/>
    </row>
    <row r="1667" spans="1:8">
      <c r="A1667" s="83"/>
      <c r="B1667" s="84"/>
      <c r="C1667" s="84"/>
      <c r="D1667" s="84"/>
      <c r="E1667" s="84"/>
      <c r="F1667" s="85"/>
      <c r="G1667" s="85"/>
      <c r="H1667" s="85"/>
    </row>
    <row r="1668" spans="1:8">
      <c r="A1668" s="83"/>
      <c r="B1668" s="84"/>
      <c r="C1668" s="84"/>
      <c r="D1668" s="84"/>
      <c r="E1668" s="84"/>
      <c r="F1668" s="85"/>
      <c r="G1668" s="85"/>
      <c r="H1668" s="85"/>
    </row>
    <row r="1669" spans="1:8">
      <c r="A1669" s="83"/>
      <c r="B1669" s="84"/>
      <c r="C1669" s="84"/>
      <c r="D1669" s="84"/>
      <c r="E1669" s="84"/>
      <c r="F1669" s="85"/>
      <c r="G1669" s="85"/>
      <c r="H1669" s="85"/>
    </row>
    <row r="1670" spans="1:8">
      <c r="A1670" s="83"/>
      <c r="B1670" s="84"/>
      <c r="C1670" s="84"/>
      <c r="D1670" s="84"/>
      <c r="E1670" s="84"/>
      <c r="F1670" s="85"/>
      <c r="G1670" s="85"/>
      <c r="H1670" s="85"/>
    </row>
    <row r="1671" spans="1:8">
      <c r="A1671" s="83"/>
      <c r="B1671" s="84"/>
      <c r="C1671" s="84"/>
      <c r="D1671" s="84"/>
      <c r="E1671" s="84"/>
      <c r="F1671" s="85"/>
      <c r="G1671" s="85"/>
      <c r="H1671" s="85"/>
    </row>
    <row r="1672" spans="1:8">
      <c r="A1672" s="83"/>
      <c r="B1672" s="84"/>
      <c r="C1672" s="84"/>
      <c r="D1672" s="84"/>
      <c r="E1672" s="84"/>
      <c r="F1672" s="85"/>
      <c r="G1672" s="85"/>
      <c r="H1672" s="85"/>
    </row>
    <row r="1673" spans="1:8">
      <c r="A1673" s="83"/>
      <c r="B1673" s="84"/>
      <c r="C1673" s="84"/>
      <c r="D1673" s="84"/>
      <c r="E1673" s="84"/>
      <c r="F1673" s="85"/>
      <c r="G1673" s="85"/>
      <c r="H1673" s="85"/>
    </row>
    <row r="1674" spans="1:8">
      <c r="A1674" s="83"/>
      <c r="B1674" s="84"/>
      <c r="C1674" s="84"/>
      <c r="D1674" s="84"/>
      <c r="E1674" s="84"/>
      <c r="F1674" s="85"/>
      <c r="G1674" s="85"/>
      <c r="H1674" s="85"/>
    </row>
    <row r="1675" spans="1:8">
      <c r="A1675" s="83"/>
      <c r="B1675" s="84"/>
      <c r="C1675" s="84"/>
      <c r="D1675" s="84"/>
      <c r="E1675" s="84"/>
      <c r="F1675" s="85"/>
      <c r="G1675" s="85"/>
      <c r="H1675" s="85"/>
    </row>
    <row r="1676" spans="1:8">
      <c r="A1676" s="83"/>
      <c r="B1676" s="84"/>
      <c r="C1676" s="84"/>
      <c r="D1676" s="84"/>
      <c r="E1676" s="84"/>
      <c r="F1676" s="85"/>
      <c r="G1676" s="85"/>
      <c r="H1676" s="85"/>
    </row>
    <row r="1677" spans="1:8">
      <c r="A1677" s="83"/>
      <c r="B1677" s="84"/>
      <c r="C1677" s="84"/>
      <c r="D1677" s="84"/>
      <c r="E1677" s="84"/>
      <c r="F1677" s="85"/>
      <c r="G1677" s="85"/>
      <c r="H1677" s="85"/>
    </row>
    <row r="1678" spans="1:8">
      <c r="A1678" s="83"/>
      <c r="B1678" s="84"/>
      <c r="C1678" s="84"/>
      <c r="D1678" s="84"/>
      <c r="E1678" s="84"/>
      <c r="F1678" s="85"/>
      <c r="G1678" s="85"/>
      <c r="H1678" s="85"/>
    </row>
    <row r="1679" spans="1:8">
      <c r="A1679" s="83"/>
      <c r="B1679" s="84"/>
      <c r="C1679" s="84"/>
      <c r="D1679" s="84"/>
      <c r="E1679" s="84"/>
      <c r="F1679" s="85"/>
      <c r="G1679" s="85"/>
      <c r="H1679" s="85"/>
    </row>
    <row r="1680" spans="1:8">
      <c r="A1680" s="83"/>
      <c r="B1680" s="84"/>
      <c r="C1680" s="84"/>
      <c r="D1680" s="84"/>
      <c r="E1680" s="84"/>
      <c r="F1680" s="85"/>
      <c r="G1680" s="85"/>
      <c r="H1680" s="85"/>
    </row>
    <row r="1681" spans="1:8">
      <c r="A1681" s="83"/>
      <c r="B1681" s="84"/>
      <c r="C1681" s="84"/>
      <c r="D1681" s="84"/>
      <c r="E1681" s="84"/>
      <c r="F1681" s="85"/>
      <c r="G1681" s="85"/>
      <c r="H1681" s="85"/>
    </row>
    <row r="1682" spans="1:8">
      <c r="A1682" s="83"/>
      <c r="B1682" s="84"/>
      <c r="C1682" s="84"/>
      <c r="D1682" s="84"/>
      <c r="E1682" s="84"/>
      <c r="F1682" s="85"/>
      <c r="G1682" s="85"/>
      <c r="H1682" s="85"/>
    </row>
    <row r="1683" spans="1:8">
      <c r="A1683" s="83"/>
      <c r="B1683" s="84"/>
      <c r="C1683" s="84"/>
      <c r="D1683" s="84"/>
      <c r="E1683" s="84"/>
      <c r="F1683" s="85"/>
      <c r="G1683" s="85"/>
      <c r="H1683" s="85"/>
    </row>
    <row r="1684" spans="1:8">
      <c r="A1684" s="83"/>
      <c r="B1684" s="84"/>
      <c r="C1684" s="84"/>
      <c r="D1684" s="84"/>
      <c r="E1684" s="84"/>
      <c r="F1684" s="85"/>
      <c r="G1684" s="85"/>
      <c r="H1684" s="85"/>
    </row>
    <row r="1685" spans="1:8">
      <c r="A1685" s="83"/>
      <c r="B1685" s="84"/>
      <c r="C1685" s="84"/>
      <c r="D1685" s="84"/>
      <c r="E1685" s="84"/>
      <c r="F1685" s="85"/>
      <c r="G1685" s="85"/>
      <c r="H1685" s="85"/>
    </row>
    <row r="1686" spans="1:8">
      <c r="A1686" s="83"/>
      <c r="B1686" s="84"/>
      <c r="C1686" s="84"/>
      <c r="D1686" s="84"/>
      <c r="E1686" s="84"/>
      <c r="F1686" s="85"/>
      <c r="G1686" s="85"/>
      <c r="H1686" s="85"/>
    </row>
    <row r="1687" spans="1:8">
      <c r="A1687" s="83"/>
      <c r="B1687" s="84"/>
      <c r="C1687" s="84"/>
      <c r="D1687" s="84"/>
      <c r="E1687" s="84"/>
      <c r="F1687" s="85"/>
      <c r="G1687" s="85"/>
      <c r="H1687" s="85"/>
    </row>
    <row r="1688" spans="1:8">
      <c r="A1688" s="83"/>
      <c r="B1688" s="84"/>
      <c r="C1688" s="84"/>
      <c r="D1688" s="84"/>
      <c r="E1688" s="84"/>
      <c r="F1688" s="85"/>
      <c r="G1688" s="85"/>
      <c r="H1688" s="85"/>
    </row>
    <row r="1689" spans="1:8">
      <c r="A1689" s="83"/>
      <c r="B1689" s="84"/>
      <c r="C1689" s="84"/>
      <c r="D1689" s="84"/>
      <c r="E1689" s="84"/>
      <c r="F1689" s="85"/>
      <c r="G1689" s="85"/>
      <c r="H1689" s="85"/>
    </row>
    <row r="1690" spans="1:8">
      <c r="A1690" s="83"/>
      <c r="B1690" s="84"/>
      <c r="C1690" s="84"/>
      <c r="D1690" s="84"/>
      <c r="E1690" s="84"/>
      <c r="F1690" s="85"/>
      <c r="G1690" s="85"/>
      <c r="H1690" s="85"/>
    </row>
    <row r="1691" spans="1:8">
      <c r="A1691" s="83"/>
      <c r="B1691" s="84"/>
      <c r="C1691" s="84"/>
      <c r="D1691" s="84"/>
      <c r="E1691" s="84"/>
      <c r="F1691" s="85"/>
      <c r="G1691" s="85"/>
      <c r="H1691" s="85"/>
    </row>
    <row r="1692" spans="1:8">
      <c r="A1692" s="83"/>
      <c r="B1692" s="84"/>
      <c r="C1692" s="84"/>
      <c r="D1692" s="84"/>
      <c r="E1692" s="84"/>
      <c r="F1692" s="85"/>
      <c r="G1692" s="85"/>
      <c r="H1692" s="85"/>
    </row>
    <row r="1693" spans="1:8">
      <c r="A1693" s="83"/>
      <c r="B1693" s="84"/>
      <c r="C1693" s="84"/>
      <c r="D1693" s="84"/>
      <c r="E1693" s="84"/>
      <c r="F1693" s="85"/>
      <c r="G1693" s="85"/>
      <c r="H1693" s="85"/>
    </row>
    <row r="1694" spans="1:8">
      <c r="A1694" s="83"/>
      <c r="B1694" s="84"/>
      <c r="C1694" s="84"/>
      <c r="D1694" s="84"/>
      <c r="E1694" s="84"/>
      <c r="F1694" s="85"/>
      <c r="G1694" s="85"/>
      <c r="H1694" s="85"/>
    </row>
    <row r="1695" spans="1:8">
      <c r="A1695" s="83"/>
      <c r="B1695" s="84"/>
      <c r="C1695" s="84"/>
      <c r="D1695" s="84"/>
      <c r="E1695" s="84"/>
      <c r="F1695" s="85"/>
      <c r="G1695" s="85"/>
      <c r="H1695" s="85"/>
    </row>
    <row r="1696" spans="1:8">
      <c r="A1696" s="83"/>
      <c r="B1696" s="84"/>
      <c r="C1696" s="84"/>
      <c r="D1696" s="84"/>
      <c r="E1696" s="84"/>
      <c r="F1696" s="85"/>
      <c r="G1696" s="85"/>
      <c r="H1696" s="85"/>
    </row>
    <row r="1697" spans="1:8">
      <c r="A1697" s="83"/>
      <c r="B1697" s="84"/>
      <c r="C1697" s="84"/>
      <c r="D1697" s="84"/>
      <c r="E1697" s="84"/>
      <c r="F1697" s="85"/>
      <c r="G1697" s="85"/>
      <c r="H1697" s="85"/>
    </row>
    <row r="1698" spans="1:8">
      <c r="A1698" s="83"/>
      <c r="B1698" s="84"/>
      <c r="C1698" s="84"/>
      <c r="D1698" s="84"/>
      <c r="E1698" s="84"/>
      <c r="F1698" s="85"/>
      <c r="G1698" s="85"/>
      <c r="H1698" s="85"/>
    </row>
    <row r="1699" spans="1:8">
      <c r="A1699" s="83"/>
      <c r="B1699" s="84"/>
      <c r="C1699" s="84"/>
      <c r="D1699" s="84"/>
      <c r="E1699" s="84"/>
      <c r="F1699" s="85"/>
      <c r="G1699" s="85"/>
      <c r="H1699" s="85"/>
    </row>
    <row r="1700" spans="1:8">
      <c r="A1700" s="83"/>
      <c r="B1700" s="84"/>
      <c r="C1700" s="84"/>
      <c r="D1700" s="84"/>
      <c r="E1700" s="84"/>
      <c r="F1700" s="85"/>
      <c r="G1700" s="85"/>
      <c r="H1700" s="85"/>
    </row>
    <row r="1701" spans="1:8">
      <c r="A1701" s="83"/>
      <c r="B1701" s="84"/>
      <c r="C1701" s="84"/>
      <c r="D1701" s="84"/>
      <c r="E1701" s="84"/>
      <c r="F1701" s="85"/>
      <c r="G1701" s="85"/>
      <c r="H1701" s="85"/>
    </row>
    <row r="1702" spans="1:8">
      <c r="A1702" s="83"/>
      <c r="B1702" s="84"/>
      <c r="C1702" s="84"/>
      <c r="D1702" s="84"/>
      <c r="E1702" s="84"/>
      <c r="F1702" s="85"/>
      <c r="G1702" s="85"/>
      <c r="H1702" s="85"/>
    </row>
    <row r="1703" spans="1:8">
      <c r="A1703" s="83"/>
      <c r="B1703" s="84"/>
      <c r="C1703" s="84"/>
      <c r="D1703" s="84"/>
      <c r="E1703" s="84"/>
      <c r="F1703" s="85"/>
      <c r="G1703" s="85"/>
      <c r="H1703" s="85"/>
    </row>
    <row r="1704" spans="1:8">
      <c r="A1704" s="83"/>
      <c r="B1704" s="84"/>
      <c r="C1704" s="84"/>
      <c r="D1704" s="84"/>
      <c r="E1704" s="84"/>
      <c r="F1704" s="85"/>
      <c r="G1704" s="85"/>
      <c r="H1704" s="85"/>
    </row>
    <row r="1705" spans="1:8">
      <c r="A1705" s="83"/>
      <c r="B1705" s="84"/>
      <c r="C1705" s="84"/>
      <c r="D1705" s="84"/>
      <c r="E1705" s="84"/>
      <c r="F1705" s="85"/>
      <c r="G1705" s="85"/>
      <c r="H1705" s="85"/>
    </row>
    <row r="1706" spans="1:8">
      <c r="A1706" s="83"/>
      <c r="B1706" s="84"/>
      <c r="C1706" s="84"/>
      <c r="D1706" s="84"/>
      <c r="E1706" s="84"/>
      <c r="F1706" s="85"/>
      <c r="G1706" s="85"/>
      <c r="H1706" s="85"/>
    </row>
    <row r="1707" spans="1:8">
      <c r="A1707" s="83"/>
      <c r="B1707" s="84"/>
      <c r="C1707" s="84"/>
      <c r="D1707" s="84"/>
      <c r="E1707" s="84"/>
      <c r="F1707" s="85"/>
      <c r="G1707" s="85"/>
      <c r="H1707" s="85"/>
    </row>
    <row r="1708" spans="1:8">
      <c r="A1708" s="83"/>
      <c r="B1708" s="84"/>
      <c r="C1708" s="84"/>
      <c r="D1708" s="84"/>
      <c r="E1708" s="84"/>
      <c r="F1708" s="85"/>
      <c r="G1708" s="85"/>
      <c r="H1708" s="85"/>
    </row>
    <row r="1709" spans="1:8">
      <c r="A1709" s="83"/>
      <c r="B1709" s="84"/>
      <c r="C1709" s="84"/>
      <c r="D1709" s="84"/>
      <c r="E1709" s="84"/>
      <c r="F1709" s="85"/>
      <c r="G1709" s="85"/>
      <c r="H1709" s="85"/>
    </row>
    <row r="1710" spans="1:8">
      <c r="A1710" s="83"/>
      <c r="B1710" s="84"/>
      <c r="C1710" s="84"/>
      <c r="D1710" s="84"/>
      <c r="E1710" s="84"/>
      <c r="F1710" s="85"/>
      <c r="G1710" s="85"/>
      <c r="H1710" s="85"/>
    </row>
    <row r="1711" spans="1:8">
      <c r="A1711" s="83"/>
      <c r="B1711" s="84"/>
      <c r="C1711" s="84"/>
      <c r="D1711" s="84"/>
      <c r="E1711" s="84"/>
      <c r="F1711" s="85"/>
      <c r="G1711" s="85"/>
      <c r="H1711" s="85"/>
    </row>
    <row r="1712" spans="1:8">
      <c r="A1712" s="83"/>
      <c r="B1712" s="84"/>
      <c r="C1712" s="84"/>
      <c r="D1712" s="84"/>
      <c r="E1712" s="84"/>
      <c r="F1712" s="85"/>
      <c r="G1712" s="85"/>
      <c r="H1712" s="85"/>
    </row>
    <row r="1713" spans="1:8">
      <c r="A1713" s="83"/>
      <c r="B1713" s="84"/>
      <c r="C1713" s="84"/>
      <c r="D1713" s="84"/>
      <c r="E1713" s="84"/>
      <c r="F1713" s="85"/>
      <c r="G1713" s="85"/>
      <c r="H1713" s="85"/>
    </row>
    <row r="1714" spans="1:8">
      <c r="A1714" s="83"/>
      <c r="B1714" s="84"/>
      <c r="C1714" s="84"/>
      <c r="D1714" s="84"/>
      <c r="E1714" s="84"/>
      <c r="F1714" s="85"/>
      <c r="G1714" s="85"/>
      <c r="H1714" s="85"/>
    </row>
    <row r="1715" spans="1:8">
      <c r="A1715" s="83"/>
      <c r="B1715" s="84"/>
      <c r="C1715" s="84"/>
      <c r="D1715" s="84"/>
      <c r="E1715" s="84"/>
      <c r="F1715" s="85"/>
      <c r="G1715" s="85"/>
      <c r="H1715" s="85"/>
    </row>
    <row r="1716" spans="1:8">
      <c r="A1716" s="83"/>
      <c r="B1716" s="84"/>
      <c r="C1716" s="84"/>
      <c r="D1716" s="84"/>
      <c r="E1716" s="84"/>
      <c r="F1716" s="85"/>
      <c r="G1716" s="85"/>
      <c r="H1716" s="85"/>
    </row>
    <row r="1717" spans="1:8">
      <c r="A1717" s="83"/>
      <c r="B1717" s="84"/>
      <c r="C1717" s="84"/>
      <c r="D1717" s="84"/>
      <c r="E1717" s="84"/>
      <c r="F1717" s="85"/>
      <c r="G1717" s="85"/>
      <c r="H1717" s="85"/>
    </row>
    <row r="1718" spans="1:8">
      <c r="A1718" s="83"/>
      <c r="B1718" s="84"/>
      <c r="C1718" s="84"/>
      <c r="D1718" s="84"/>
      <c r="E1718" s="84"/>
      <c r="F1718" s="85"/>
      <c r="G1718" s="85"/>
      <c r="H1718" s="85"/>
    </row>
    <row r="1719" spans="1:8">
      <c r="A1719" s="83"/>
      <c r="B1719" s="84"/>
      <c r="C1719" s="84"/>
      <c r="D1719" s="84"/>
      <c r="E1719" s="84"/>
      <c r="F1719" s="85"/>
      <c r="G1719" s="85"/>
      <c r="H1719" s="85"/>
    </row>
    <row r="1720" spans="1:8">
      <c r="A1720" s="83"/>
      <c r="B1720" s="84"/>
      <c r="C1720" s="84"/>
      <c r="D1720" s="84"/>
      <c r="E1720" s="84"/>
      <c r="F1720" s="85"/>
      <c r="G1720" s="85"/>
      <c r="H1720" s="85"/>
    </row>
    <row r="1721" spans="1:8">
      <c r="A1721" s="83"/>
      <c r="B1721" s="84"/>
      <c r="C1721" s="84"/>
      <c r="D1721" s="84"/>
      <c r="E1721" s="84"/>
      <c r="F1721" s="85"/>
      <c r="G1721" s="85"/>
      <c r="H1721" s="85"/>
    </row>
    <row r="1722" spans="1:8">
      <c r="A1722" s="83"/>
      <c r="B1722" s="84"/>
      <c r="C1722" s="84"/>
      <c r="D1722" s="84"/>
      <c r="E1722" s="84"/>
      <c r="F1722" s="85"/>
      <c r="G1722" s="85"/>
      <c r="H1722" s="85"/>
    </row>
    <row r="1723" spans="1:8">
      <c r="A1723" s="83"/>
      <c r="B1723" s="84"/>
      <c r="C1723" s="84"/>
      <c r="D1723" s="84"/>
      <c r="E1723" s="84"/>
      <c r="F1723" s="85"/>
      <c r="G1723" s="85"/>
      <c r="H1723" s="85"/>
    </row>
    <row r="1724" spans="1:8">
      <c r="A1724" s="83"/>
      <c r="B1724" s="84"/>
      <c r="C1724" s="84"/>
      <c r="D1724" s="84"/>
      <c r="E1724" s="84"/>
      <c r="F1724" s="85"/>
      <c r="G1724" s="85"/>
      <c r="H1724" s="85"/>
    </row>
    <row r="1725" spans="1:8">
      <c r="A1725" s="83"/>
      <c r="B1725" s="84"/>
      <c r="C1725" s="84"/>
      <c r="D1725" s="84"/>
      <c r="E1725" s="84"/>
      <c r="F1725" s="85"/>
      <c r="G1725" s="85"/>
      <c r="H1725" s="85"/>
    </row>
    <row r="1726" spans="1:8">
      <c r="A1726" s="83"/>
      <c r="B1726" s="84"/>
      <c r="C1726" s="84"/>
      <c r="D1726" s="84"/>
      <c r="E1726" s="84"/>
      <c r="F1726" s="85"/>
      <c r="G1726" s="85"/>
      <c r="H1726" s="85"/>
    </row>
    <row r="1727" spans="1:8">
      <c r="A1727" s="83"/>
      <c r="B1727" s="84"/>
      <c r="C1727" s="84"/>
      <c r="D1727" s="84"/>
      <c r="E1727" s="84"/>
      <c r="F1727" s="85"/>
      <c r="G1727" s="85"/>
      <c r="H1727" s="85"/>
    </row>
    <row r="1728" spans="1:8">
      <c r="A1728" s="83"/>
      <c r="B1728" s="84"/>
      <c r="C1728" s="84"/>
      <c r="D1728" s="84"/>
      <c r="E1728" s="84"/>
      <c r="F1728" s="85"/>
      <c r="G1728" s="85"/>
      <c r="H1728" s="85"/>
    </row>
    <row r="1729" spans="1:8">
      <c r="A1729" s="83"/>
      <c r="B1729" s="84"/>
      <c r="C1729" s="84"/>
      <c r="D1729" s="84"/>
      <c r="E1729" s="84"/>
      <c r="F1729" s="85"/>
      <c r="G1729" s="85"/>
      <c r="H1729" s="85"/>
    </row>
    <row r="1730" spans="1:8">
      <c r="A1730" s="83"/>
      <c r="B1730" s="84"/>
      <c r="C1730" s="84"/>
      <c r="D1730" s="84"/>
      <c r="E1730" s="84"/>
      <c r="F1730" s="85"/>
      <c r="G1730" s="85"/>
      <c r="H1730" s="85"/>
    </row>
    <row r="1731" spans="1:8">
      <c r="A1731" s="83"/>
      <c r="B1731" s="84"/>
      <c r="C1731" s="84"/>
      <c r="D1731" s="84"/>
      <c r="E1731" s="84"/>
      <c r="F1731" s="85"/>
      <c r="G1731" s="85"/>
      <c r="H1731" s="85"/>
    </row>
    <row r="1732" spans="1:8">
      <c r="A1732" s="83"/>
      <c r="B1732" s="84"/>
      <c r="C1732" s="84"/>
      <c r="D1732" s="84"/>
      <c r="E1732" s="84"/>
      <c r="F1732" s="85"/>
      <c r="G1732" s="85"/>
      <c r="H1732" s="85"/>
    </row>
    <row r="1733" spans="1:8">
      <c r="A1733" s="83"/>
      <c r="B1733" s="84"/>
      <c r="C1733" s="84"/>
      <c r="D1733" s="84"/>
      <c r="E1733" s="84"/>
      <c r="F1733" s="85"/>
      <c r="G1733" s="85"/>
      <c r="H1733" s="85"/>
    </row>
    <row r="1734" spans="1:8">
      <c r="A1734" s="83"/>
      <c r="B1734" s="84"/>
      <c r="C1734" s="84"/>
      <c r="D1734" s="84"/>
      <c r="E1734" s="84"/>
      <c r="F1734" s="85"/>
      <c r="G1734" s="85"/>
      <c r="H1734" s="85"/>
    </row>
    <row r="1735" spans="1:8">
      <c r="A1735" s="83"/>
      <c r="B1735" s="84"/>
      <c r="C1735" s="84"/>
      <c r="D1735" s="84"/>
      <c r="E1735" s="84"/>
      <c r="F1735" s="85"/>
      <c r="G1735" s="85"/>
      <c r="H1735" s="85"/>
    </row>
    <row r="1736" spans="1:8">
      <c r="A1736" s="83"/>
      <c r="B1736" s="84"/>
      <c r="C1736" s="84"/>
      <c r="D1736" s="84"/>
      <c r="E1736" s="84"/>
      <c r="F1736" s="85"/>
      <c r="G1736" s="85"/>
      <c r="H1736" s="85"/>
    </row>
    <row r="1737" spans="1:8">
      <c r="A1737" s="83"/>
      <c r="B1737" s="84"/>
      <c r="C1737" s="84"/>
      <c r="D1737" s="84"/>
      <c r="E1737" s="84"/>
      <c r="F1737" s="85"/>
      <c r="G1737" s="85"/>
      <c r="H1737" s="85"/>
    </row>
    <row r="1738" spans="1:8">
      <c r="A1738" s="83"/>
      <c r="B1738" s="84"/>
      <c r="C1738" s="84"/>
      <c r="D1738" s="84"/>
      <c r="E1738" s="84"/>
      <c r="F1738" s="85"/>
      <c r="G1738" s="85"/>
      <c r="H1738" s="85"/>
    </row>
    <row r="1739" spans="1:8">
      <c r="A1739" s="83"/>
      <c r="B1739" s="84"/>
      <c r="C1739" s="84"/>
      <c r="D1739" s="84"/>
      <c r="E1739" s="84"/>
      <c r="F1739" s="85"/>
      <c r="G1739" s="85"/>
      <c r="H1739" s="85"/>
    </row>
    <row r="1740" spans="1:8">
      <c r="A1740" s="83"/>
      <c r="B1740" s="84"/>
      <c r="C1740" s="84"/>
      <c r="D1740" s="84"/>
      <c r="E1740" s="84"/>
      <c r="F1740" s="85"/>
      <c r="G1740" s="85"/>
      <c r="H1740" s="85"/>
    </row>
    <row r="1741" spans="1:8">
      <c r="A1741" s="83"/>
      <c r="B1741" s="84"/>
      <c r="C1741" s="84"/>
      <c r="D1741" s="84"/>
      <c r="E1741" s="84"/>
      <c r="F1741" s="85"/>
      <c r="G1741" s="85"/>
      <c r="H1741" s="85"/>
    </row>
    <row r="1742" spans="1:8">
      <c r="A1742" s="83"/>
      <c r="B1742" s="84"/>
      <c r="C1742" s="84"/>
      <c r="D1742" s="84"/>
      <c r="E1742" s="84"/>
      <c r="F1742" s="85"/>
      <c r="G1742" s="85"/>
      <c r="H1742" s="85"/>
    </row>
    <row r="1743" spans="1:8">
      <c r="A1743" s="83"/>
      <c r="B1743" s="84"/>
      <c r="C1743" s="84"/>
      <c r="D1743" s="84"/>
      <c r="E1743" s="84"/>
      <c r="F1743" s="85"/>
      <c r="G1743" s="85"/>
      <c r="H1743" s="85"/>
    </row>
    <row r="1744" spans="1:8">
      <c r="A1744" s="83"/>
      <c r="B1744" s="84"/>
      <c r="C1744" s="84"/>
      <c r="D1744" s="84"/>
      <c r="E1744" s="84"/>
      <c r="F1744" s="85"/>
      <c r="G1744" s="85"/>
      <c r="H1744" s="85"/>
    </row>
    <row r="1745" spans="1:8">
      <c r="A1745" s="83"/>
      <c r="B1745" s="84"/>
      <c r="C1745" s="84"/>
      <c r="D1745" s="84"/>
      <c r="E1745" s="84"/>
      <c r="F1745" s="85"/>
      <c r="G1745" s="85"/>
      <c r="H1745" s="85"/>
    </row>
    <row r="1746" spans="1:8">
      <c r="A1746" s="83"/>
      <c r="B1746" s="84"/>
      <c r="C1746" s="84"/>
      <c r="D1746" s="84"/>
      <c r="E1746" s="84"/>
      <c r="F1746" s="85"/>
      <c r="G1746" s="85"/>
      <c r="H1746" s="85"/>
    </row>
    <row r="1747" spans="1:8">
      <c r="A1747" s="83"/>
      <c r="B1747" s="84"/>
      <c r="C1747" s="84"/>
      <c r="D1747" s="84"/>
      <c r="E1747" s="84"/>
      <c r="F1747" s="85"/>
      <c r="G1747" s="85"/>
      <c r="H1747" s="85"/>
    </row>
    <row r="1748" spans="1:8">
      <c r="A1748" s="83"/>
      <c r="B1748" s="84"/>
      <c r="C1748" s="84"/>
      <c r="D1748" s="84"/>
      <c r="E1748" s="84"/>
      <c r="F1748" s="85"/>
      <c r="G1748" s="85"/>
      <c r="H1748" s="85"/>
    </row>
    <row r="1749" spans="1:8">
      <c r="A1749" s="83"/>
      <c r="B1749" s="84"/>
      <c r="C1749" s="84"/>
      <c r="D1749" s="84"/>
      <c r="E1749" s="84"/>
      <c r="F1749" s="85"/>
      <c r="G1749" s="85"/>
      <c r="H1749" s="85"/>
    </row>
    <row r="1750" spans="1:8">
      <c r="A1750" s="83"/>
      <c r="B1750" s="84"/>
      <c r="C1750" s="84"/>
      <c r="D1750" s="84"/>
      <c r="E1750" s="84"/>
      <c r="F1750" s="85"/>
      <c r="G1750" s="85"/>
      <c r="H1750" s="85"/>
    </row>
    <row r="1751" spans="1:8">
      <c r="A1751" s="83"/>
      <c r="B1751" s="84"/>
      <c r="C1751" s="84"/>
      <c r="D1751" s="84"/>
      <c r="E1751" s="84"/>
      <c r="F1751" s="85"/>
      <c r="G1751" s="85"/>
      <c r="H1751" s="85"/>
    </row>
    <row r="1752" spans="1:8">
      <c r="A1752" s="83"/>
      <c r="B1752" s="84"/>
      <c r="C1752" s="84"/>
      <c r="D1752" s="84"/>
      <c r="E1752" s="84"/>
      <c r="F1752" s="85"/>
      <c r="G1752" s="85"/>
      <c r="H1752" s="85"/>
    </row>
    <row r="1753" spans="1:8">
      <c r="A1753" s="83"/>
      <c r="B1753" s="84"/>
      <c r="C1753" s="84"/>
      <c r="D1753" s="84"/>
      <c r="E1753" s="84"/>
      <c r="F1753" s="85"/>
      <c r="G1753" s="85"/>
      <c r="H1753" s="85"/>
    </row>
    <row r="1754" spans="1:8">
      <c r="A1754" s="83"/>
      <c r="B1754" s="84"/>
      <c r="C1754" s="84"/>
      <c r="D1754" s="84"/>
      <c r="E1754" s="84"/>
      <c r="F1754" s="85"/>
      <c r="G1754" s="85"/>
      <c r="H1754" s="85"/>
    </row>
    <row r="1755" spans="1:8">
      <c r="A1755" s="83"/>
      <c r="B1755" s="84"/>
      <c r="C1755" s="84"/>
      <c r="D1755" s="84"/>
      <c r="E1755" s="84"/>
      <c r="F1755" s="85"/>
      <c r="G1755" s="85"/>
      <c r="H1755" s="85"/>
    </row>
    <row r="1756" spans="1:8">
      <c r="A1756" s="83"/>
      <c r="B1756" s="84"/>
      <c r="C1756" s="84"/>
      <c r="D1756" s="84"/>
      <c r="E1756" s="84"/>
      <c r="F1756" s="85"/>
      <c r="G1756" s="85"/>
      <c r="H1756" s="85"/>
    </row>
    <row r="1757" spans="1:8">
      <c r="A1757" s="83"/>
      <c r="B1757" s="84"/>
      <c r="C1757" s="84"/>
      <c r="D1757" s="84"/>
      <c r="E1757" s="84"/>
      <c r="F1757" s="85"/>
      <c r="G1757" s="85"/>
      <c r="H1757" s="85"/>
    </row>
    <row r="1758" spans="1:8">
      <c r="A1758" s="83"/>
      <c r="B1758" s="84"/>
      <c r="C1758" s="84"/>
      <c r="D1758" s="84"/>
      <c r="E1758" s="84"/>
      <c r="F1758" s="85"/>
      <c r="G1758" s="85"/>
      <c r="H1758" s="85"/>
    </row>
    <row r="1759" spans="1:8">
      <c r="A1759" s="83"/>
      <c r="B1759" s="84"/>
      <c r="C1759" s="84"/>
      <c r="D1759" s="84"/>
      <c r="E1759" s="84"/>
      <c r="F1759" s="85"/>
      <c r="G1759" s="85"/>
      <c r="H1759" s="85"/>
    </row>
    <row r="1760" spans="1:8">
      <c r="A1760" s="83"/>
      <c r="B1760" s="84"/>
      <c r="C1760" s="84"/>
      <c r="D1760" s="84"/>
      <c r="E1760" s="84"/>
      <c r="F1760" s="85"/>
      <c r="G1760" s="85"/>
      <c r="H1760" s="85"/>
    </row>
    <row r="1761" spans="1:8">
      <c r="A1761" s="83"/>
      <c r="B1761" s="84"/>
      <c r="C1761" s="84"/>
      <c r="D1761" s="84"/>
      <c r="E1761" s="84"/>
      <c r="F1761" s="85"/>
      <c r="G1761" s="85"/>
      <c r="H1761" s="85"/>
    </row>
    <row r="1762" spans="1:8">
      <c r="A1762" s="83"/>
      <c r="B1762" s="84"/>
      <c r="C1762" s="84"/>
      <c r="D1762" s="84"/>
      <c r="E1762" s="84"/>
      <c r="F1762" s="85"/>
      <c r="G1762" s="85"/>
      <c r="H1762" s="85"/>
    </row>
    <row r="1763" spans="1:8">
      <c r="A1763" s="83"/>
      <c r="B1763" s="84"/>
      <c r="C1763" s="84"/>
      <c r="D1763" s="84"/>
      <c r="E1763" s="84"/>
      <c r="F1763" s="85"/>
      <c r="G1763" s="85"/>
      <c r="H1763" s="85"/>
    </row>
    <row r="1764" spans="1:8">
      <c r="A1764" s="83"/>
      <c r="B1764" s="84"/>
      <c r="C1764" s="84"/>
      <c r="D1764" s="84"/>
      <c r="E1764" s="84"/>
      <c r="F1764" s="85"/>
      <c r="G1764" s="85"/>
      <c r="H1764" s="85"/>
    </row>
    <row r="1765" spans="1:8">
      <c r="A1765" s="83"/>
      <c r="B1765" s="84"/>
      <c r="C1765" s="84"/>
      <c r="D1765" s="84"/>
      <c r="E1765" s="84"/>
      <c r="F1765" s="85"/>
      <c r="G1765" s="85"/>
      <c r="H1765" s="85"/>
    </row>
    <row r="1766" spans="1:8">
      <c r="A1766" s="83"/>
      <c r="B1766" s="84"/>
      <c r="C1766" s="84"/>
      <c r="D1766" s="84"/>
      <c r="E1766" s="84"/>
      <c r="F1766" s="85"/>
      <c r="G1766" s="85"/>
      <c r="H1766" s="85"/>
    </row>
    <row r="1767" spans="1:8">
      <c r="A1767" s="83"/>
      <c r="B1767" s="84"/>
      <c r="C1767" s="84"/>
      <c r="D1767" s="84"/>
      <c r="E1767" s="84"/>
      <c r="F1767" s="85"/>
      <c r="G1767" s="85"/>
      <c r="H1767" s="85"/>
    </row>
    <row r="1768" spans="1:8">
      <c r="A1768" s="83"/>
      <c r="B1768" s="84"/>
      <c r="C1768" s="84"/>
      <c r="D1768" s="84"/>
      <c r="E1768" s="84"/>
      <c r="F1768" s="85"/>
      <c r="G1768" s="85"/>
      <c r="H1768" s="85"/>
    </row>
    <row r="1769" spans="1:8">
      <c r="A1769" s="83"/>
      <c r="B1769" s="84"/>
      <c r="C1769" s="84"/>
      <c r="D1769" s="84"/>
      <c r="E1769" s="84"/>
      <c r="F1769" s="85"/>
      <c r="G1769" s="85"/>
      <c r="H1769" s="85"/>
    </row>
    <row r="1770" spans="1:8">
      <c r="A1770" s="83"/>
      <c r="B1770" s="84"/>
      <c r="C1770" s="84"/>
      <c r="D1770" s="84"/>
      <c r="E1770" s="84"/>
      <c r="F1770" s="85"/>
      <c r="G1770" s="85"/>
      <c r="H1770" s="85"/>
    </row>
    <row r="1771" spans="1:8">
      <c r="A1771" s="83"/>
      <c r="B1771" s="84"/>
      <c r="C1771" s="84"/>
      <c r="D1771" s="84"/>
      <c r="E1771" s="84"/>
      <c r="F1771" s="85"/>
      <c r="G1771" s="85"/>
      <c r="H1771" s="85"/>
    </row>
    <row r="1772" spans="1:8">
      <c r="A1772" s="83"/>
      <c r="B1772" s="84"/>
      <c r="C1772" s="84"/>
      <c r="D1772" s="84"/>
      <c r="E1772" s="84"/>
      <c r="F1772" s="85"/>
      <c r="G1772" s="85"/>
      <c r="H1772" s="85"/>
    </row>
    <row r="1773" spans="1:8">
      <c r="A1773" s="83"/>
      <c r="B1773" s="84"/>
      <c r="C1773" s="84"/>
      <c r="D1773" s="84"/>
      <c r="E1773" s="84"/>
      <c r="F1773" s="85"/>
      <c r="G1773" s="85"/>
      <c r="H1773" s="85"/>
    </row>
    <row r="1774" spans="1:8">
      <c r="A1774" s="83"/>
      <c r="B1774" s="84"/>
      <c r="C1774" s="84"/>
      <c r="D1774" s="84"/>
      <c r="E1774" s="84"/>
      <c r="F1774" s="85"/>
      <c r="G1774" s="85"/>
      <c r="H1774" s="85"/>
    </row>
    <row r="1775" spans="1:8">
      <c r="A1775" s="83"/>
      <c r="B1775" s="84"/>
      <c r="C1775" s="84"/>
      <c r="D1775" s="84"/>
      <c r="E1775" s="84"/>
      <c r="F1775" s="85"/>
      <c r="G1775" s="85"/>
      <c r="H1775" s="85"/>
    </row>
    <row r="1776" spans="1:8">
      <c r="A1776" s="83"/>
      <c r="B1776" s="84"/>
      <c r="C1776" s="84"/>
      <c r="D1776" s="84"/>
      <c r="E1776" s="84"/>
      <c r="F1776" s="85"/>
      <c r="G1776" s="85"/>
      <c r="H1776" s="85"/>
    </row>
    <row r="1777" spans="1:8">
      <c r="A1777" s="83"/>
      <c r="B1777" s="84"/>
      <c r="C1777" s="84"/>
      <c r="D1777" s="84"/>
      <c r="E1777" s="84"/>
      <c r="F1777" s="85"/>
      <c r="G1777" s="85"/>
      <c r="H1777" s="85"/>
    </row>
    <row r="1778" spans="1:8">
      <c r="A1778" s="83"/>
      <c r="B1778" s="84"/>
      <c r="C1778" s="84"/>
      <c r="D1778" s="84"/>
      <c r="E1778" s="84"/>
      <c r="F1778" s="85"/>
      <c r="G1778" s="85"/>
      <c r="H1778" s="85"/>
    </row>
    <row r="1779" spans="1:8">
      <c r="A1779" s="83"/>
      <c r="B1779" s="84"/>
      <c r="C1779" s="84"/>
      <c r="D1779" s="84"/>
      <c r="E1779" s="84"/>
      <c r="F1779" s="85"/>
      <c r="G1779" s="85"/>
      <c r="H1779" s="85"/>
    </row>
    <row r="1780" spans="1:8">
      <c r="A1780" s="83"/>
      <c r="B1780" s="84"/>
      <c r="C1780" s="84"/>
      <c r="D1780" s="84"/>
      <c r="E1780" s="84"/>
      <c r="F1780" s="85"/>
      <c r="G1780" s="85"/>
      <c r="H1780" s="85"/>
    </row>
    <row r="1781" spans="1:8">
      <c r="A1781" s="83"/>
      <c r="B1781" s="84"/>
      <c r="C1781" s="84"/>
      <c r="D1781" s="84"/>
      <c r="E1781" s="84"/>
      <c r="F1781" s="85"/>
      <c r="G1781" s="85"/>
      <c r="H1781" s="85"/>
    </row>
    <row r="1782" spans="1:8">
      <c r="A1782" s="83"/>
      <c r="B1782" s="84"/>
      <c r="C1782" s="84"/>
      <c r="D1782" s="84"/>
      <c r="E1782" s="84"/>
      <c r="F1782" s="85"/>
      <c r="G1782" s="85"/>
      <c r="H1782" s="85"/>
    </row>
    <row r="1783" spans="1:8">
      <c r="A1783" s="83"/>
      <c r="B1783" s="84"/>
      <c r="C1783" s="84"/>
      <c r="D1783" s="84"/>
      <c r="E1783" s="84"/>
      <c r="F1783" s="85"/>
      <c r="G1783" s="85"/>
      <c r="H1783" s="85"/>
    </row>
    <row r="1784" spans="1:8">
      <c r="A1784" s="83"/>
      <c r="B1784" s="84"/>
      <c r="C1784" s="84"/>
      <c r="D1784" s="84"/>
      <c r="E1784" s="84"/>
      <c r="F1784" s="85"/>
      <c r="G1784" s="85"/>
      <c r="H1784" s="85"/>
    </row>
    <row r="1785" spans="1:8">
      <c r="A1785" s="83"/>
      <c r="B1785" s="84"/>
      <c r="C1785" s="84"/>
      <c r="D1785" s="84"/>
      <c r="E1785" s="84"/>
      <c r="F1785" s="85"/>
      <c r="G1785" s="85"/>
      <c r="H1785" s="85"/>
    </row>
    <row r="1786" spans="1:8">
      <c r="A1786" s="83"/>
      <c r="B1786" s="84"/>
      <c r="C1786" s="84"/>
      <c r="D1786" s="84"/>
      <c r="E1786" s="84"/>
      <c r="F1786" s="85"/>
      <c r="G1786" s="85"/>
      <c r="H1786" s="85"/>
    </row>
    <row r="1787" spans="1:8">
      <c r="A1787" s="83"/>
      <c r="B1787" s="84"/>
      <c r="C1787" s="84"/>
      <c r="D1787" s="84"/>
      <c r="E1787" s="84"/>
      <c r="F1787" s="85"/>
      <c r="G1787" s="85"/>
      <c r="H1787" s="85"/>
    </row>
    <row r="1788" spans="1:8">
      <c r="A1788" s="83"/>
      <c r="B1788" s="84"/>
      <c r="C1788" s="84"/>
      <c r="D1788" s="84"/>
      <c r="E1788" s="84"/>
      <c r="F1788" s="85"/>
      <c r="G1788" s="85"/>
      <c r="H1788" s="85"/>
    </row>
    <row r="1789" spans="1:8">
      <c r="A1789" s="83"/>
      <c r="B1789" s="84"/>
      <c r="C1789" s="84"/>
      <c r="D1789" s="84"/>
      <c r="E1789" s="84"/>
      <c r="F1789" s="85"/>
      <c r="G1789" s="85"/>
      <c r="H1789" s="85"/>
    </row>
    <row r="1790" spans="1:8">
      <c r="A1790" s="83"/>
      <c r="B1790" s="84"/>
      <c r="C1790" s="84"/>
      <c r="D1790" s="84"/>
      <c r="E1790" s="84"/>
      <c r="F1790" s="85"/>
      <c r="G1790" s="85"/>
      <c r="H1790" s="85"/>
    </row>
    <row r="1791" spans="1:8">
      <c r="A1791" s="83"/>
      <c r="B1791" s="84"/>
      <c r="C1791" s="84"/>
      <c r="D1791" s="84"/>
      <c r="E1791" s="84"/>
      <c r="F1791" s="85"/>
      <c r="G1791" s="85"/>
      <c r="H1791" s="85"/>
    </row>
    <row r="1792" spans="1:8">
      <c r="A1792" s="83"/>
      <c r="B1792" s="84"/>
      <c r="C1792" s="84"/>
      <c r="D1792" s="84"/>
      <c r="E1792" s="84"/>
      <c r="F1792" s="85"/>
      <c r="G1792" s="85"/>
      <c r="H1792" s="85"/>
    </row>
    <row r="1793" spans="1:8">
      <c r="A1793" s="83"/>
      <c r="B1793" s="84"/>
      <c r="C1793" s="84"/>
      <c r="D1793" s="84"/>
      <c r="E1793" s="84"/>
      <c r="F1793" s="85"/>
      <c r="G1793" s="85"/>
      <c r="H1793" s="85"/>
    </row>
    <row r="1794" spans="1:8">
      <c r="A1794" s="83"/>
      <c r="B1794" s="84"/>
      <c r="C1794" s="84"/>
      <c r="D1794" s="84"/>
      <c r="E1794" s="84"/>
      <c r="F1794" s="85"/>
      <c r="G1794" s="85"/>
      <c r="H1794" s="85"/>
    </row>
    <row r="1795" spans="1:8">
      <c r="A1795" s="83"/>
      <c r="B1795" s="84"/>
      <c r="C1795" s="84"/>
      <c r="D1795" s="84"/>
      <c r="E1795" s="84"/>
      <c r="F1795" s="85"/>
      <c r="G1795" s="85"/>
      <c r="H1795" s="85"/>
    </row>
    <row r="1796" spans="1:8">
      <c r="A1796" s="83"/>
      <c r="B1796" s="84"/>
      <c r="C1796" s="84"/>
      <c r="D1796" s="84"/>
      <c r="E1796" s="84"/>
      <c r="F1796" s="85"/>
      <c r="G1796" s="85"/>
      <c r="H1796" s="85"/>
    </row>
    <row r="1797" spans="1:8">
      <c r="A1797" s="83"/>
      <c r="B1797" s="84"/>
      <c r="C1797" s="84"/>
      <c r="D1797" s="84"/>
      <c r="E1797" s="84"/>
      <c r="F1797" s="85"/>
      <c r="G1797" s="85"/>
      <c r="H1797" s="85"/>
    </row>
    <row r="1798" spans="1:8">
      <c r="A1798" s="83"/>
      <c r="B1798" s="84"/>
      <c r="C1798" s="84"/>
      <c r="D1798" s="84"/>
      <c r="E1798" s="84"/>
      <c r="F1798" s="85"/>
      <c r="G1798" s="85"/>
      <c r="H1798" s="85"/>
    </row>
    <row r="1799" spans="1:8">
      <c r="A1799" s="83"/>
      <c r="B1799" s="84"/>
      <c r="C1799" s="84"/>
      <c r="D1799" s="84"/>
      <c r="E1799" s="84"/>
      <c r="F1799" s="85"/>
      <c r="G1799" s="85"/>
      <c r="H1799" s="85"/>
    </row>
    <row r="1800" spans="1:8">
      <c r="A1800" s="83"/>
      <c r="B1800" s="84"/>
      <c r="C1800" s="84"/>
      <c r="D1800" s="84"/>
      <c r="E1800" s="84"/>
      <c r="F1800" s="85"/>
      <c r="G1800" s="85"/>
      <c r="H1800" s="85"/>
    </row>
    <row r="1801" spans="1:8">
      <c r="A1801" s="83"/>
      <c r="B1801" s="84"/>
      <c r="C1801" s="84"/>
      <c r="D1801" s="84"/>
      <c r="E1801" s="84"/>
      <c r="F1801" s="85"/>
      <c r="G1801" s="85"/>
      <c r="H1801" s="85"/>
    </row>
    <row r="1802" spans="1:8">
      <c r="A1802" s="83"/>
      <c r="B1802" s="84"/>
      <c r="C1802" s="84"/>
      <c r="D1802" s="84"/>
      <c r="E1802" s="84"/>
      <c r="F1802" s="85"/>
      <c r="G1802" s="85"/>
      <c r="H1802" s="85"/>
    </row>
    <row r="1803" spans="1:8">
      <c r="A1803" s="83"/>
      <c r="B1803" s="84"/>
      <c r="C1803" s="84"/>
      <c r="D1803" s="84"/>
      <c r="E1803" s="84"/>
      <c r="F1803" s="85"/>
      <c r="G1803" s="85"/>
      <c r="H1803" s="85"/>
    </row>
    <row r="1804" spans="1:8">
      <c r="A1804" s="83"/>
      <c r="B1804" s="84"/>
      <c r="C1804" s="84"/>
      <c r="D1804" s="84"/>
      <c r="E1804" s="84"/>
      <c r="F1804" s="85"/>
      <c r="G1804" s="85"/>
      <c r="H1804" s="85"/>
    </row>
    <row r="1805" spans="1:8">
      <c r="A1805" s="83"/>
      <c r="B1805" s="84"/>
      <c r="C1805" s="84"/>
      <c r="D1805" s="84"/>
      <c r="E1805" s="84"/>
      <c r="F1805" s="85"/>
      <c r="G1805" s="85"/>
      <c r="H1805" s="85"/>
    </row>
    <row r="1806" spans="1:8">
      <c r="A1806" s="83"/>
      <c r="B1806" s="84"/>
      <c r="C1806" s="84"/>
      <c r="D1806" s="84"/>
      <c r="E1806" s="84"/>
      <c r="F1806" s="85"/>
      <c r="G1806" s="85"/>
      <c r="H1806" s="85"/>
    </row>
    <row r="1807" spans="1:8">
      <c r="A1807" s="83"/>
      <c r="B1807" s="84"/>
      <c r="C1807" s="84"/>
      <c r="D1807" s="84"/>
      <c r="E1807" s="84"/>
      <c r="F1807" s="85"/>
      <c r="G1807" s="85"/>
      <c r="H1807" s="85"/>
    </row>
    <row r="1808" spans="1:8">
      <c r="A1808" s="83"/>
      <c r="B1808" s="84"/>
      <c r="C1808" s="84"/>
      <c r="D1808" s="84"/>
      <c r="E1808" s="84"/>
      <c r="F1808" s="85"/>
      <c r="G1808" s="85"/>
      <c r="H1808" s="85"/>
    </row>
    <row r="1809" spans="1:8">
      <c r="A1809" s="83"/>
      <c r="B1809" s="84"/>
      <c r="C1809" s="84"/>
      <c r="D1809" s="84"/>
      <c r="E1809" s="84"/>
      <c r="F1809" s="85"/>
      <c r="G1809" s="85"/>
      <c r="H1809" s="85"/>
    </row>
    <row r="1810" spans="1:8">
      <c r="A1810" s="83"/>
      <c r="B1810" s="84"/>
      <c r="C1810" s="84"/>
      <c r="D1810" s="84"/>
      <c r="E1810" s="84"/>
      <c r="F1810" s="85"/>
      <c r="G1810" s="85"/>
      <c r="H1810" s="85"/>
    </row>
    <row r="1811" spans="1:8">
      <c r="A1811" s="83"/>
      <c r="B1811" s="84"/>
      <c r="C1811" s="84"/>
      <c r="D1811" s="84"/>
      <c r="E1811" s="84"/>
      <c r="F1811" s="85"/>
      <c r="G1811" s="85"/>
      <c r="H1811" s="85"/>
    </row>
    <row r="1812" spans="1:8">
      <c r="A1812" s="83"/>
      <c r="B1812" s="84"/>
      <c r="C1812" s="84"/>
      <c r="D1812" s="84"/>
      <c r="E1812" s="84"/>
      <c r="F1812" s="85"/>
      <c r="G1812" s="85"/>
      <c r="H1812" s="85"/>
    </row>
    <row r="1813" spans="1:8">
      <c r="A1813" s="83"/>
      <c r="B1813" s="84"/>
      <c r="C1813" s="84"/>
      <c r="D1813" s="84"/>
      <c r="E1813" s="84"/>
      <c r="F1813" s="85"/>
      <c r="G1813" s="85"/>
      <c r="H1813" s="85"/>
    </row>
    <row r="1814" spans="1:8">
      <c r="A1814" s="83"/>
      <c r="B1814" s="84"/>
      <c r="C1814" s="84"/>
      <c r="D1814" s="84"/>
      <c r="E1814" s="84"/>
      <c r="F1814" s="85"/>
      <c r="G1814" s="85"/>
      <c r="H1814" s="85"/>
    </row>
    <row r="1815" spans="1:8">
      <c r="A1815" s="83"/>
      <c r="B1815" s="84"/>
      <c r="C1815" s="84"/>
      <c r="D1815" s="84"/>
      <c r="E1815" s="84"/>
      <c r="F1815" s="85"/>
      <c r="G1815" s="85"/>
      <c r="H1815" s="85"/>
    </row>
    <row r="1816" spans="1:8">
      <c r="A1816" s="83"/>
      <c r="B1816" s="84"/>
      <c r="C1816" s="84"/>
      <c r="D1816" s="84"/>
      <c r="E1816" s="84"/>
      <c r="F1816" s="85"/>
      <c r="G1816" s="85"/>
      <c r="H1816" s="85"/>
    </row>
    <row r="1817" spans="1:8">
      <c r="A1817" s="83"/>
      <c r="B1817" s="84"/>
      <c r="C1817" s="84"/>
      <c r="D1817" s="84"/>
      <c r="E1817" s="84"/>
      <c r="F1817" s="85"/>
      <c r="G1817" s="85"/>
      <c r="H1817" s="85"/>
    </row>
    <row r="1818" spans="1:8">
      <c r="A1818" s="83"/>
      <c r="B1818" s="84"/>
      <c r="C1818" s="84"/>
      <c r="D1818" s="84"/>
      <c r="E1818" s="84"/>
      <c r="F1818" s="85"/>
      <c r="G1818" s="85"/>
      <c r="H1818" s="85"/>
    </row>
    <row r="1819" spans="1:8">
      <c r="A1819" s="83"/>
      <c r="B1819" s="84"/>
      <c r="C1819" s="84"/>
      <c r="D1819" s="84"/>
      <c r="E1819" s="84"/>
      <c r="F1819" s="85"/>
      <c r="G1819" s="85"/>
      <c r="H1819" s="85"/>
    </row>
    <row r="1820" spans="1:8">
      <c r="A1820" s="83"/>
      <c r="B1820" s="84"/>
      <c r="C1820" s="84"/>
      <c r="D1820" s="84"/>
      <c r="E1820" s="84"/>
      <c r="F1820" s="85"/>
      <c r="G1820" s="85"/>
      <c r="H1820" s="85"/>
    </row>
    <row r="1821" spans="1:8">
      <c r="A1821" s="83"/>
      <c r="B1821" s="84"/>
      <c r="C1821" s="84"/>
      <c r="D1821" s="84"/>
      <c r="E1821" s="84"/>
      <c r="F1821" s="85"/>
      <c r="G1821" s="85"/>
      <c r="H1821" s="85"/>
    </row>
    <row r="1822" spans="1:8">
      <c r="A1822" s="83"/>
      <c r="B1822" s="84"/>
      <c r="C1822" s="84"/>
      <c r="D1822" s="84"/>
      <c r="E1822" s="84"/>
      <c r="F1822" s="85"/>
      <c r="G1822" s="85"/>
      <c r="H1822" s="85"/>
    </row>
    <row r="1823" spans="1:8">
      <c r="A1823" s="83"/>
      <c r="B1823" s="84"/>
      <c r="C1823" s="84"/>
      <c r="D1823" s="84"/>
      <c r="E1823" s="84"/>
      <c r="F1823" s="85"/>
      <c r="G1823" s="85"/>
      <c r="H1823" s="85"/>
    </row>
    <row r="1824" spans="1:8">
      <c r="A1824" s="83"/>
      <c r="B1824" s="84"/>
      <c r="C1824" s="84"/>
      <c r="D1824" s="84"/>
      <c r="E1824" s="84"/>
      <c r="F1824" s="85"/>
      <c r="G1824" s="85"/>
      <c r="H1824" s="85"/>
    </row>
    <row r="1825" spans="1:8">
      <c r="A1825" s="83"/>
      <c r="B1825" s="84"/>
      <c r="C1825" s="84"/>
      <c r="D1825" s="84"/>
      <c r="E1825" s="84"/>
      <c r="F1825" s="85"/>
      <c r="G1825" s="85"/>
      <c r="H1825" s="85"/>
    </row>
    <row r="1826" spans="1:8">
      <c r="A1826" s="83"/>
      <c r="B1826" s="84"/>
      <c r="C1826" s="84"/>
      <c r="D1826" s="84"/>
      <c r="E1826" s="84"/>
      <c r="F1826" s="85"/>
      <c r="G1826" s="85"/>
      <c r="H1826" s="85"/>
    </row>
    <row r="1827" spans="1:8">
      <c r="A1827" s="83"/>
      <c r="B1827" s="84"/>
      <c r="C1827" s="84"/>
      <c r="D1827" s="84"/>
      <c r="E1827" s="84"/>
      <c r="F1827" s="85"/>
      <c r="G1827" s="85"/>
      <c r="H1827" s="85"/>
    </row>
    <row r="1828" spans="1:8">
      <c r="A1828" s="83"/>
      <c r="B1828" s="84"/>
      <c r="C1828" s="84"/>
      <c r="D1828" s="84"/>
      <c r="E1828" s="84"/>
      <c r="F1828" s="85"/>
      <c r="G1828" s="85"/>
      <c r="H1828" s="85"/>
    </row>
    <row r="1829" spans="1:8">
      <c r="A1829" s="83"/>
      <c r="B1829" s="84"/>
      <c r="C1829" s="84"/>
      <c r="D1829" s="84"/>
      <c r="E1829" s="84"/>
      <c r="F1829" s="85"/>
      <c r="G1829" s="85"/>
      <c r="H1829" s="85"/>
    </row>
    <row r="1830" spans="1:8">
      <c r="A1830" s="83"/>
      <c r="B1830" s="84"/>
      <c r="C1830" s="84"/>
      <c r="D1830" s="84"/>
      <c r="E1830" s="84"/>
      <c r="F1830" s="85"/>
      <c r="G1830" s="85"/>
      <c r="H1830" s="85"/>
    </row>
    <row r="1831" spans="1:8">
      <c r="A1831" s="83"/>
      <c r="B1831" s="84"/>
      <c r="C1831" s="84"/>
      <c r="D1831" s="84"/>
      <c r="E1831" s="84"/>
      <c r="F1831" s="85"/>
      <c r="G1831" s="85"/>
      <c r="H1831" s="85"/>
    </row>
    <row r="1832" spans="1:8">
      <c r="A1832" s="83"/>
      <c r="B1832" s="84"/>
      <c r="C1832" s="84"/>
      <c r="D1832" s="84"/>
      <c r="E1832" s="84"/>
      <c r="F1832" s="85"/>
      <c r="G1832" s="85"/>
      <c r="H1832" s="85"/>
    </row>
    <row r="1833" spans="1:8">
      <c r="A1833" s="83"/>
      <c r="B1833" s="84"/>
      <c r="C1833" s="84"/>
      <c r="D1833" s="84"/>
      <c r="E1833" s="84"/>
      <c r="F1833" s="85"/>
      <c r="G1833" s="85"/>
      <c r="H1833" s="85"/>
    </row>
    <row r="1834" spans="1:8">
      <c r="A1834" s="83"/>
      <c r="B1834" s="84"/>
      <c r="C1834" s="84"/>
      <c r="D1834" s="84"/>
      <c r="E1834" s="84"/>
      <c r="F1834" s="85"/>
      <c r="G1834" s="85"/>
      <c r="H1834" s="85"/>
    </row>
    <row r="1835" spans="1:8">
      <c r="A1835" s="83"/>
      <c r="B1835" s="84"/>
      <c r="C1835" s="84"/>
      <c r="D1835" s="84"/>
      <c r="E1835" s="84"/>
      <c r="F1835" s="85"/>
      <c r="G1835" s="85"/>
      <c r="H1835" s="85"/>
    </row>
    <row r="1836" spans="1:8">
      <c r="A1836" s="83"/>
      <c r="B1836" s="84"/>
      <c r="C1836" s="84"/>
      <c r="D1836" s="84"/>
      <c r="E1836" s="84"/>
      <c r="F1836" s="85"/>
      <c r="G1836" s="85"/>
      <c r="H1836" s="85"/>
    </row>
    <row r="1837" spans="1:8">
      <c r="A1837" s="83"/>
      <c r="B1837" s="84"/>
      <c r="C1837" s="84"/>
      <c r="D1837" s="84"/>
      <c r="E1837" s="84"/>
      <c r="F1837" s="85"/>
      <c r="G1837" s="85"/>
      <c r="H1837" s="85"/>
    </row>
    <row r="1838" spans="1:8">
      <c r="A1838" s="83"/>
      <c r="B1838" s="84"/>
      <c r="C1838" s="84"/>
      <c r="D1838" s="84"/>
      <c r="E1838" s="84"/>
      <c r="F1838" s="85"/>
      <c r="G1838" s="85"/>
      <c r="H1838" s="85"/>
    </row>
    <row r="1839" spans="1:8">
      <c r="A1839" s="83"/>
      <c r="B1839" s="84"/>
      <c r="C1839" s="84"/>
      <c r="D1839" s="84"/>
      <c r="E1839" s="84"/>
      <c r="F1839" s="85"/>
      <c r="G1839" s="85"/>
      <c r="H1839" s="85"/>
    </row>
    <row r="1840" spans="1:8">
      <c r="A1840" s="83"/>
      <c r="B1840" s="84"/>
      <c r="C1840" s="84"/>
      <c r="D1840" s="84"/>
      <c r="E1840" s="84"/>
      <c r="F1840" s="85"/>
      <c r="G1840" s="85"/>
      <c r="H1840" s="85"/>
    </row>
    <row r="1841" spans="1:8">
      <c r="A1841" s="83"/>
      <c r="B1841" s="84"/>
      <c r="C1841" s="84"/>
      <c r="D1841" s="84"/>
      <c r="E1841" s="84"/>
      <c r="F1841" s="85"/>
      <c r="G1841" s="85"/>
      <c r="H1841" s="85"/>
    </row>
    <row r="1842" spans="1:8">
      <c r="A1842" s="83"/>
      <c r="B1842" s="84"/>
      <c r="C1842" s="84"/>
      <c r="D1842" s="84"/>
      <c r="E1842" s="84"/>
      <c r="F1842" s="85"/>
      <c r="G1842" s="85"/>
      <c r="H1842" s="85"/>
    </row>
    <row r="1843" spans="1:8">
      <c r="A1843" s="83"/>
      <c r="B1843" s="84"/>
      <c r="C1843" s="84"/>
      <c r="D1843" s="84"/>
      <c r="E1843" s="84"/>
      <c r="F1843" s="85"/>
      <c r="G1843" s="85"/>
      <c r="H1843" s="85"/>
    </row>
    <row r="1844" spans="1:8">
      <c r="A1844" s="83"/>
      <c r="B1844" s="84"/>
      <c r="C1844" s="84"/>
      <c r="D1844" s="84"/>
      <c r="E1844" s="84"/>
      <c r="F1844" s="85"/>
      <c r="G1844" s="85"/>
      <c r="H1844" s="85"/>
    </row>
    <row r="1845" spans="1:8">
      <c r="A1845" s="83"/>
      <c r="B1845" s="84"/>
      <c r="C1845" s="84"/>
      <c r="D1845" s="84"/>
      <c r="E1845" s="84"/>
      <c r="F1845" s="85"/>
      <c r="G1845" s="85"/>
      <c r="H1845" s="85"/>
    </row>
    <row r="1846" spans="1:8">
      <c r="A1846" s="83"/>
      <c r="B1846" s="84"/>
      <c r="C1846" s="84"/>
      <c r="D1846" s="84"/>
      <c r="E1846" s="84"/>
      <c r="F1846" s="85"/>
      <c r="G1846" s="85"/>
      <c r="H1846" s="85"/>
    </row>
    <row r="1847" spans="1:8">
      <c r="A1847" s="83"/>
      <c r="B1847" s="84"/>
      <c r="C1847" s="84"/>
      <c r="D1847" s="84"/>
      <c r="E1847" s="84"/>
      <c r="F1847" s="85"/>
      <c r="G1847" s="85"/>
      <c r="H1847" s="85"/>
    </row>
    <row r="1848" spans="1:8">
      <c r="A1848" s="83"/>
      <c r="B1848" s="84"/>
      <c r="C1848" s="84"/>
      <c r="D1848" s="84"/>
      <c r="E1848" s="84"/>
      <c r="F1848" s="85"/>
      <c r="G1848" s="85"/>
      <c r="H1848" s="85"/>
    </row>
    <row r="1849" spans="1:8">
      <c r="A1849" s="83"/>
      <c r="B1849" s="84"/>
      <c r="C1849" s="84"/>
      <c r="D1849" s="84"/>
      <c r="E1849" s="84"/>
      <c r="F1849" s="85"/>
      <c r="G1849" s="85"/>
      <c r="H1849" s="85"/>
    </row>
    <row r="1850" spans="1:8">
      <c r="A1850" s="83"/>
      <c r="B1850" s="84"/>
      <c r="C1850" s="84"/>
      <c r="D1850" s="84"/>
      <c r="E1850" s="84"/>
      <c r="F1850" s="85"/>
      <c r="G1850" s="85"/>
      <c r="H1850" s="85"/>
    </row>
    <row r="1851" spans="1:8">
      <c r="A1851" s="83"/>
      <c r="B1851" s="84"/>
      <c r="C1851" s="84"/>
      <c r="D1851" s="84"/>
      <c r="E1851" s="84"/>
      <c r="F1851" s="85"/>
      <c r="G1851" s="85"/>
      <c r="H1851" s="85"/>
    </row>
    <row r="1852" spans="1:8">
      <c r="A1852" s="83"/>
      <c r="B1852" s="84"/>
      <c r="C1852" s="84"/>
      <c r="D1852" s="84"/>
      <c r="E1852" s="84"/>
      <c r="F1852" s="85"/>
      <c r="G1852" s="85"/>
      <c r="H1852" s="85"/>
    </row>
    <row r="1853" spans="1:8">
      <c r="A1853" s="83"/>
      <c r="B1853" s="84"/>
      <c r="C1853" s="84"/>
      <c r="D1853" s="84"/>
      <c r="E1853" s="84"/>
      <c r="F1853" s="85"/>
      <c r="G1853" s="85"/>
      <c r="H1853" s="85"/>
    </row>
    <row r="1854" spans="1:8">
      <c r="A1854" s="83"/>
      <c r="B1854" s="84"/>
      <c r="C1854" s="84"/>
      <c r="D1854" s="84"/>
      <c r="E1854" s="84"/>
      <c r="F1854" s="85"/>
      <c r="G1854" s="85"/>
      <c r="H1854" s="85"/>
    </row>
    <row r="1855" spans="1:8">
      <c r="A1855" s="83"/>
      <c r="B1855" s="84"/>
      <c r="C1855" s="84"/>
      <c r="D1855" s="84"/>
      <c r="E1855" s="84"/>
      <c r="F1855" s="85"/>
      <c r="G1855" s="85"/>
      <c r="H1855" s="85"/>
    </row>
    <row r="1856" spans="1:8">
      <c r="A1856" s="83"/>
      <c r="B1856" s="84"/>
      <c r="C1856" s="84"/>
      <c r="D1856" s="84"/>
      <c r="E1856" s="84"/>
      <c r="F1856" s="85"/>
      <c r="G1856" s="85"/>
      <c r="H1856" s="85"/>
    </row>
    <row r="1857" spans="1:8">
      <c r="A1857" s="83"/>
      <c r="B1857" s="84"/>
      <c r="C1857" s="84"/>
      <c r="D1857" s="84"/>
      <c r="E1857" s="84"/>
      <c r="F1857" s="85"/>
      <c r="G1857" s="85"/>
      <c r="H1857" s="85"/>
    </row>
    <row r="1858" spans="1:8">
      <c r="A1858" s="83"/>
      <c r="B1858" s="84"/>
      <c r="C1858" s="84"/>
      <c r="D1858" s="84"/>
      <c r="E1858" s="84"/>
      <c r="F1858" s="85"/>
      <c r="G1858" s="85"/>
      <c r="H1858" s="85"/>
    </row>
    <row r="1859" spans="1:8">
      <c r="A1859" s="83"/>
      <c r="B1859" s="84"/>
      <c r="C1859" s="84"/>
      <c r="D1859" s="84"/>
      <c r="E1859" s="84"/>
      <c r="F1859" s="85"/>
      <c r="G1859" s="85"/>
      <c r="H1859" s="85"/>
    </row>
    <row r="1860" spans="1:8">
      <c r="A1860" s="83"/>
      <c r="B1860" s="84"/>
      <c r="C1860" s="84"/>
      <c r="D1860" s="84"/>
      <c r="E1860" s="84"/>
      <c r="F1860" s="85"/>
      <c r="G1860" s="85"/>
      <c r="H1860" s="85"/>
    </row>
    <row r="1861" spans="1:8">
      <c r="A1861" s="83"/>
      <c r="B1861" s="84"/>
      <c r="C1861" s="84"/>
      <c r="D1861" s="84"/>
      <c r="E1861" s="84"/>
      <c r="F1861" s="85"/>
      <c r="G1861" s="85"/>
      <c r="H1861" s="85"/>
    </row>
    <row r="1862" spans="1:8">
      <c r="A1862" s="83"/>
      <c r="B1862" s="84"/>
      <c r="C1862" s="84"/>
      <c r="D1862" s="84"/>
      <c r="E1862" s="84"/>
      <c r="F1862" s="85"/>
      <c r="G1862" s="85"/>
      <c r="H1862" s="85"/>
    </row>
    <row r="1863" spans="1:8">
      <c r="A1863" s="83"/>
      <c r="B1863" s="84"/>
      <c r="C1863" s="84"/>
      <c r="D1863" s="84"/>
      <c r="E1863" s="84"/>
      <c r="F1863" s="85"/>
      <c r="G1863" s="85"/>
      <c r="H1863" s="85"/>
    </row>
    <row r="1864" spans="1:8">
      <c r="A1864" s="83"/>
      <c r="B1864" s="84"/>
      <c r="C1864" s="84"/>
      <c r="D1864" s="84"/>
      <c r="E1864" s="84"/>
      <c r="F1864" s="85"/>
      <c r="G1864" s="85"/>
      <c r="H1864" s="85"/>
    </row>
    <row r="1865" spans="1:8">
      <c r="A1865" s="83"/>
      <c r="B1865" s="84"/>
      <c r="C1865" s="84"/>
      <c r="D1865" s="84"/>
      <c r="E1865" s="84"/>
      <c r="F1865" s="85"/>
      <c r="G1865" s="85"/>
      <c r="H1865" s="85"/>
    </row>
    <row r="1866" spans="1:8">
      <c r="A1866" s="83"/>
      <c r="B1866" s="84"/>
      <c r="C1866" s="84"/>
      <c r="D1866" s="84"/>
      <c r="E1866" s="84"/>
      <c r="F1866" s="85"/>
      <c r="G1866" s="85"/>
      <c r="H1866" s="85"/>
    </row>
    <row r="1867" spans="1:8">
      <c r="A1867" s="83"/>
      <c r="B1867" s="84"/>
      <c r="C1867" s="84"/>
      <c r="D1867" s="84"/>
      <c r="E1867" s="84"/>
      <c r="F1867" s="85"/>
      <c r="G1867" s="85"/>
      <c r="H1867" s="85"/>
    </row>
    <row r="1868" spans="1:8">
      <c r="A1868" s="83"/>
      <c r="B1868" s="84"/>
      <c r="C1868" s="84"/>
      <c r="D1868" s="84"/>
      <c r="E1868" s="84"/>
      <c r="F1868" s="85"/>
      <c r="G1868" s="85"/>
      <c r="H1868" s="85"/>
    </row>
    <row r="1869" spans="1:8">
      <c r="A1869" s="83"/>
      <c r="B1869" s="84"/>
      <c r="C1869" s="84"/>
      <c r="D1869" s="84"/>
      <c r="E1869" s="84"/>
      <c r="F1869" s="85"/>
      <c r="G1869" s="85"/>
      <c r="H1869" s="85"/>
    </row>
    <row r="1870" spans="1:8">
      <c r="A1870" s="83"/>
      <c r="B1870" s="84"/>
      <c r="C1870" s="84"/>
      <c r="D1870" s="84"/>
      <c r="E1870" s="84"/>
      <c r="F1870" s="85"/>
      <c r="G1870" s="85"/>
      <c r="H1870" s="85"/>
    </row>
    <row r="1871" spans="1:8">
      <c r="A1871" s="83"/>
      <c r="B1871" s="84"/>
      <c r="C1871" s="84"/>
      <c r="D1871" s="84"/>
      <c r="E1871" s="84"/>
      <c r="F1871" s="85"/>
      <c r="G1871" s="85"/>
      <c r="H1871" s="85"/>
    </row>
    <row r="1872" spans="1:8">
      <c r="A1872" s="83"/>
      <c r="B1872" s="84"/>
      <c r="C1872" s="84"/>
      <c r="D1872" s="84"/>
      <c r="E1872" s="84"/>
      <c r="F1872" s="85"/>
      <c r="G1872" s="85"/>
      <c r="H1872" s="85"/>
    </row>
    <row r="1873" spans="1:8">
      <c r="A1873" s="83"/>
      <c r="B1873" s="84"/>
      <c r="C1873" s="84"/>
      <c r="D1873" s="84"/>
      <c r="E1873" s="84"/>
      <c r="F1873" s="85"/>
      <c r="G1873" s="85"/>
      <c r="H1873" s="85"/>
    </row>
    <row r="1874" spans="1:8">
      <c r="A1874" s="83"/>
      <c r="B1874" s="84"/>
      <c r="C1874" s="84"/>
      <c r="D1874" s="84"/>
      <c r="E1874" s="84"/>
      <c r="F1874" s="85"/>
      <c r="G1874" s="85"/>
      <c r="H1874" s="85"/>
    </row>
    <row r="1875" spans="1:8">
      <c r="A1875" s="83"/>
      <c r="B1875" s="84"/>
      <c r="C1875" s="84"/>
      <c r="D1875" s="84"/>
      <c r="E1875" s="84"/>
      <c r="F1875" s="85"/>
      <c r="G1875" s="85"/>
      <c r="H1875" s="85"/>
    </row>
    <row r="1876" spans="1:8">
      <c r="A1876" s="83"/>
      <c r="B1876" s="84"/>
      <c r="C1876" s="84"/>
      <c r="D1876" s="84"/>
      <c r="E1876" s="84"/>
      <c r="F1876" s="85"/>
      <c r="G1876" s="85"/>
      <c r="H1876" s="85"/>
    </row>
    <row r="1877" spans="1:8">
      <c r="A1877" s="83"/>
      <c r="B1877" s="84"/>
      <c r="C1877" s="84"/>
      <c r="D1877" s="84"/>
      <c r="E1877" s="84"/>
      <c r="F1877" s="85"/>
      <c r="G1877" s="85"/>
      <c r="H1877" s="85"/>
    </row>
    <row r="1878" spans="1:8">
      <c r="A1878" s="83"/>
      <c r="B1878" s="84"/>
      <c r="C1878" s="84"/>
      <c r="D1878" s="84"/>
      <c r="E1878" s="84"/>
      <c r="F1878" s="85"/>
      <c r="G1878" s="85"/>
      <c r="H1878" s="85"/>
    </row>
    <row r="1879" spans="1:8">
      <c r="A1879" s="83"/>
      <c r="B1879" s="84"/>
      <c r="C1879" s="84"/>
      <c r="D1879" s="84"/>
      <c r="E1879" s="84"/>
      <c r="F1879" s="85"/>
      <c r="G1879" s="85"/>
      <c r="H1879" s="85"/>
    </row>
    <row r="1880" spans="1:8">
      <c r="A1880" s="83"/>
      <c r="B1880" s="84"/>
      <c r="C1880" s="84"/>
      <c r="D1880" s="84"/>
      <c r="E1880" s="84"/>
      <c r="F1880" s="85"/>
      <c r="G1880" s="85"/>
      <c r="H1880" s="85"/>
    </row>
    <row r="1881" spans="1:8">
      <c r="A1881" s="83"/>
      <c r="B1881" s="84"/>
      <c r="C1881" s="84"/>
      <c r="D1881" s="84"/>
      <c r="E1881" s="84"/>
      <c r="F1881" s="85"/>
      <c r="G1881" s="85"/>
      <c r="H1881" s="85"/>
    </row>
    <row r="1882" spans="1:8">
      <c r="A1882" s="83"/>
      <c r="B1882" s="84"/>
      <c r="C1882" s="84"/>
      <c r="D1882" s="84"/>
      <c r="E1882" s="84"/>
      <c r="F1882" s="85"/>
      <c r="G1882" s="85"/>
      <c r="H1882" s="85"/>
    </row>
    <row r="1883" spans="1:8">
      <c r="A1883" s="83"/>
      <c r="B1883" s="84"/>
      <c r="C1883" s="84"/>
      <c r="D1883" s="84"/>
      <c r="E1883" s="84"/>
      <c r="F1883" s="85"/>
      <c r="G1883" s="85"/>
      <c r="H1883" s="85"/>
    </row>
    <row r="1884" spans="1:8">
      <c r="A1884" s="83"/>
      <c r="B1884" s="84"/>
      <c r="C1884" s="84"/>
      <c r="D1884" s="84"/>
      <c r="E1884" s="84"/>
      <c r="F1884" s="85"/>
      <c r="G1884" s="85"/>
      <c r="H1884" s="85"/>
    </row>
    <row r="1885" spans="1:8">
      <c r="A1885" s="83"/>
      <c r="B1885" s="84"/>
      <c r="C1885" s="84"/>
      <c r="D1885" s="84"/>
      <c r="E1885" s="84"/>
      <c r="F1885" s="85"/>
      <c r="G1885" s="85"/>
      <c r="H1885" s="85"/>
    </row>
    <row r="1886" spans="1:8">
      <c r="A1886" s="83"/>
      <c r="B1886" s="84"/>
      <c r="C1886" s="84"/>
      <c r="D1886" s="84"/>
      <c r="E1886" s="84"/>
      <c r="F1886" s="85"/>
      <c r="G1886" s="85"/>
      <c r="H1886" s="85"/>
    </row>
    <row r="1887" spans="1:8">
      <c r="A1887" s="83"/>
      <c r="B1887" s="84"/>
      <c r="C1887" s="84"/>
      <c r="D1887" s="84"/>
      <c r="E1887" s="84"/>
      <c r="F1887" s="85"/>
      <c r="G1887" s="85"/>
      <c r="H1887" s="85"/>
    </row>
    <row r="1888" spans="1:8">
      <c r="A1888" s="83"/>
      <c r="B1888" s="84"/>
      <c r="C1888" s="84"/>
      <c r="D1888" s="84"/>
      <c r="E1888" s="84"/>
      <c r="F1888" s="85"/>
      <c r="G1888" s="85"/>
      <c r="H1888" s="85"/>
    </row>
    <row r="1889" spans="1:8">
      <c r="A1889" s="83"/>
      <c r="B1889" s="84"/>
      <c r="C1889" s="84"/>
      <c r="D1889" s="84"/>
      <c r="E1889" s="84"/>
      <c r="F1889" s="85"/>
      <c r="G1889" s="85"/>
      <c r="H1889" s="85"/>
    </row>
    <row r="1890" spans="1:8">
      <c r="A1890" s="83"/>
      <c r="B1890" s="84"/>
      <c r="C1890" s="84"/>
      <c r="D1890" s="84"/>
      <c r="E1890" s="84"/>
      <c r="F1890" s="85"/>
      <c r="G1890" s="85"/>
      <c r="H1890" s="85"/>
    </row>
    <row r="1891" spans="1:8">
      <c r="A1891" s="83"/>
      <c r="B1891" s="84"/>
      <c r="C1891" s="84"/>
      <c r="D1891" s="84"/>
      <c r="E1891" s="84"/>
      <c r="F1891" s="85"/>
      <c r="G1891" s="85"/>
      <c r="H1891" s="85"/>
    </row>
    <row r="1892" spans="1:8">
      <c r="A1892" s="83"/>
      <c r="B1892" s="84"/>
      <c r="C1892" s="84"/>
      <c r="D1892" s="84"/>
      <c r="E1892" s="84"/>
      <c r="F1892" s="85"/>
      <c r="G1892" s="85"/>
      <c r="H1892" s="85"/>
    </row>
    <row r="1893" spans="1:8">
      <c r="A1893" s="83"/>
      <c r="B1893" s="84"/>
      <c r="C1893" s="84"/>
      <c r="D1893" s="84"/>
      <c r="E1893" s="84"/>
      <c r="F1893" s="85"/>
      <c r="G1893" s="85"/>
      <c r="H1893" s="85"/>
    </row>
    <row r="1894" spans="1:8">
      <c r="A1894" s="83"/>
      <c r="B1894" s="84"/>
      <c r="C1894" s="84"/>
      <c r="D1894" s="84"/>
      <c r="E1894" s="84"/>
      <c r="F1894" s="85"/>
      <c r="G1894" s="85"/>
      <c r="H1894" s="85"/>
    </row>
    <row r="1895" spans="1:8">
      <c r="A1895" s="83"/>
      <c r="B1895" s="84"/>
      <c r="C1895" s="84"/>
      <c r="D1895" s="84"/>
      <c r="E1895" s="84"/>
      <c r="F1895" s="85"/>
      <c r="G1895" s="85"/>
      <c r="H1895" s="85"/>
    </row>
    <row r="1896" spans="1:8">
      <c r="A1896" s="83"/>
      <c r="B1896" s="84"/>
      <c r="C1896" s="84"/>
      <c r="D1896" s="84"/>
      <c r="E1896" s="84"/>
      <c r="F1896" s="85"/>
      <c r="G1896" s="85"/>
      <c r="H1896" s="85"/>
    </row>
    <row r="1897" spans="1:8">
      <c r="A1897" s="83"/>
      <c r="B1897" s="84"/>
      <c r="C1897" s="84"/>
      <c r="D1897" s="84"/>
      <c r="E1897" s="84"/>
      <c r="F1897" s="85"/>
      <c r="G1897" s="85"/>
      <c r="H1897" s="85"/>
    </row>
    <row r="1898" spans="1:8">
      <c r="A1898" s="83"/>
      <c r="B1898" s="84"/>
      <c r="C1898" s="84"/>
      <c r="D1898" s="84"/>
      <c r="E1898" s="84"/>
      <c r="F1898" s="85"/>
      <c r="G1898" s="85"/>
      <c r="H1898" s="85"/>
    </row>
    <row r="1899" spans="1:8">
      <c r="A1899" s="83"/>
      <c r="B1899" s="84"/>
      <c r="C1899" s="84"/>
      <c r="D1899" s="84"/>
      <c r="E1899" s="84"/>
      <c r="F1899" s="85"/>
      <c r="G1899" s="85"/>
      <c r="H1899" s="85"/>
    </row>
    <row r="1900" spans="1:8">
      <c r="A1900" s="83"/>
      <c r="B1900" s="84"/>
      <c r="C1900" s="84"/>
      <c r="D1900" s="84"/>
      <c r="E1900" s="84"/>
      <c r="F1900" s="85"/>
      <c r="G1900" s="85"/>
      <c r="H1900" s="85"/>
    </row>
    <row r="1901" spans="1:8">
      <c r="A1901" s="83"/>
      <c r="B1901" s="84"/>
      <c r="C1901" s="84"/>
      <c r="D1901" s="84"/>
      <c r="E1901" s="84"/>
      <c r="F1901" s="85"/>
      <c r="G1901" s="85"/>
      <c r="H1901" s="85"/>
    </row>
    <row r="1902" spans="1:8">
      <c r="A1902" s="83"/>
      <c r="B1902" s="84"/>
      <c r="C1902" s="84"/>
      <c r="D1902" s="84"/>
      <c r="E1902" s="84"/>
      <c r="F1902" s="85"/>
      <c r="G1902" s="85"/>
      <c r="H1902" s="85"/>
    </row>
    <row r="1903" spans="1:8">
      <c r="A1903" s="83"/>
      <c r="B1903" s="84"/>
      <c r="C1903" s="84"/>
      <c r="D1903" s="84"/>
      <c r="E1903" s="84"/>
      <c r="F1903" s="85"/>
      <c r="G1903" s="85"/>
      <c r="H1903" s="85"/>
    </row>
    <row r="1904" spans="1:8">
      <c r="A1904" s="83"/>
      <c r="B1904" s="84"/>
      <c r="C1904" s="84"/>
      <c r="D1904" s="84"/>
      <c r="E1904" s="84"/>
      <c r="F1904" s="85"/>
      <c r="G1904" s="85"/>
      <c r="H1904" s="85"/>
    </row>
    <row r="1905" spans="1:8">
      <c r="A1905" s="83"/>
      <c r="B1905" s="84"/>
      <c r="C1905" s="84"/>
      <c r="D1905" s="84"/>
      <c r="E1905" s="84"/>
      <c r="F1905" s="85"/>
      <c r="G1905" s="85"/>
      <c r="H1905" s="85"/>
    </row>
    <row r="1906" spans="1:8">
      <c r="A1906" s="83"/>
      <c r="B1906" s="84"/>
      <c r="C1906" s="84"/>
      <c r="D1906" s="84"/>
      <c r="E1906" s="84"/>
      <c r="F1906" s="85"/>
      <c r="G1906" s="85"/>
      <c r="H1906" s="85"/>
    </row>
    <row r="1907" spans="1:8">
      <c r="A1907" s="83"/>
      <c r="B1907" s="84"/>
      <c r="C1907" s="84"/>
      <c r="D1907" s="84"/>
      <c r="E1907" s="84"/>
      <c r="F1907" s="85"/>
      <c r="G1907" s="85"/>
      <c r="H1907" s="85"/>
    </row>
    <row r="1908" spans="1:8">
      <c r="A1908" s="83"/>
      <c r="B1908" s="84"/>
      <c r="C1908" s="84"/>
      <c r="D1908" s="84"/>
      <c r="E1908" s="84"/>
      <c r="F1908" s="85"/>
      <c r="G1908" s="85"/>
      <c r="H1908" s="85"/>
    </row>
    <row r="1909" spans="1:8">
      <c r="A1909" s="83"/>
      <c r="B1909" s="84"/>
      <c r="C1909" s="84"/>
      <c r="D1909" s="84"/>
      <c r="E1909" s="84"/>
      <c r="F1909" s="85"/>
      <c r="G1909" s="85"/>
      <c r="H1909" s="85"/>
    </row>
    <row r="1910" spans="1:8">
      <c r="A1910" s="83"/>
      <c r="B1910" s="84"/>
      <c r="C1910" s="84"/>
      <c r="D1910" s="84"/>
      <c r="E1910" s="84"/>
      <c r="F1910" s="85"/>
      <c r="G1910" s="85"/>
      <c r="H1910" s="85"/>
    </row>
    <row r="1911" spans="1:8">
      <c r="A1911" s="83"/>
      <c r="B1911" s="84"/>
      <c r="C1911" s="84"/>
      <c r="D1911" s="84"/>
      <c r="E1911" s="84"/>
      <c r="F1911" s="85"/>
      <c r="G1911" s="85"/>
      <c r="H1911" s="85"/>
    </row>
    <row r="1912" spans="1:8">
      <c r="A1912" s="83"/>
      <c r="B1912" s="84"/>
      <c r="C1912" s="84"/>
      <c r="D1912" s="84"/>
      <c r="E1912" s="84"/>
      <c r="F1912" s="85"/>
      <c r="G1912" s="85"/>
      <c r="H1912" s="85"/>
    </row>
    <row r="1913" spans="1:8">
      <c r="A1913" s="83"/>
      <c r="B1913" s="84"/>
      <c r="C1913" s="84"/>
      <c r="D1913" s="84"/>
      <c r="E1913" s="84"/>
      <c r="F1913" s="85"/>
      <c r="G1913" s="85"/>
      <c r="H1913" s="85"/>
    </row>
    <row r="1914" spans="1:8">
      <c r="A1914" s="83"/>
      <c r="B1914" s="84"/>
      <c r="C1914" s="84"/>
      <c r="D1914" s="84"/>
      <c r="E1914" s="84"/>
      <c r="F1914" s="85"/>
      <c r="G1914" s="85"/>
      <c r="H1914" s="85"/>
    </row>
    <row r="1915" spans="1:8">
      <c r="A1915" s="83"/>
      <c r="B1915" s="84"/>
      <c r="C1915" s="84"/>
      <c r="D1915" s="84"/>
      <c r="E1915" s="84"/>
      <c r="F1915" s="85"/>
      <c r="G1915" s="85"/>
      <c r="H1915" s="85"/>
    </row>
    <row r="1916" spans="1:8">
      <c r="A1916" s="83"/>
      <c r="B1916" s="84"/>
      <c r="C1916" s="84"/>
      <c r="D1916" s="84"/>
      <c r="E1916" s="84"/>
      <c r="F1916" s="85"/>
      <c r="G1916" s="85"/>
      <c r="H1916" s="85"/>
    </row>
    <row r="1917" spans="1:8">
      <c r="A1917" s="83"/>
      <c r="B1917" s="84"/>
      <c r="C1917" s="84"/>
      <c r="D1917" s="84"/>
      <c r="E1917" s="84"/>
      <c r="F1917" s="85"/>
      <c r="G1917" s="85"/>
      <c r="H1917" s="85"/>
    </row>
    <row r="1918" spans="1:8">
      <c r="A1918" s="83"/>
      <c r="B1918" s="84"/>
      <c r="C1918" s="84"/>
      <c r="D1918" s="84"/>
      <c r="E1918" s="84"/>
      <c r="F1918" s="85"/>
      <c r="G1918" s="85"/>
      <c r="H1918" s="85"/>
    </row>
    <row r="1919" spans="1:8">
      <c r="A1919" s="83"/>
      <c r="B1919" s="84"/>
      <c r="C1919" s="84"/>
      <c r="D1919" s="84"/>
      <c r="E1919" s="84"/>
      <c r="F1919" s="85"/>
      <c r="G1919" s="85"/>
      <c r="H1919" s="85"/>
    </row>
    <row r="1920" spans="1:8">
      <c r="A1920" s="83"/>
      <c r="B1920" s="84"/>
      <c r="C1920" s="84"/>
      <c r="D1920" s="84"/>
      <c r="E1920" s="84"/>
      <c r="F1920" s="85"/>
      <c r="G1920" s="85"/>
      <c r="H1920" s="85"/>
    </row>
    <row r="1921" spans="1:8">
      <c r="A1921" s="83"/>
      <c r="B1921" s="84"/>
      <c r="C1921" s="84"/>
      <c r="D1921" s="84"/>
      <c r="E1921" s="84"/>
      <c r="F1921" s="85"/>
      <c r="G1921" s="85"/>
      <c r="H1921" s="85"/>
    </row>
    <row r="1922" spans="1:8">
      <c r="A1922" s="83"/>
      <c r="B1922" s="84"/>
      <c r="C1922" s="84"/>
      <c r="D1922" s="84"/>
      <c r="E1922" s="84"/>
      <c r="F1922" s="85"/>
      <c r="G1922" s="85"/>
      <c r="H1922" s="85"/>
    </row>
    <row r="1923" spans="1:8">
      <c r="A1923" s="83"/>
      <c r="B1923" s="84"/>
      <c r="C1923" s="84"/>
      <c r="D1923" s="84"/>
      <c r="E1923" s="84"/>
      <c r="F1923" s="85"/>
      <c r="G1923" s="85"/>
      <c r="H1923" s="85"/>
    </row>
    <row r="1924" spans="1:8">
      <c r="A1924" s="83"/>
      <c r="B1924" s="84"/>
      <c r="C1924" s="84"/>
      <c r="D1924" s="84"/>
      <c r="E1924" s="84"/>
      <c r="F1924" s="85"/>
      <c r="G1924" s="85"/>
      <c r="H1924" s="85"/>
    </row>
    <row r="1925" spans="1:8">
      <c r="A1925" s="83"/>
      <c r="B1925" s="84"/>
      <c r="C1925" s="84"/>
      <c r="D1925" s="84"/>
      <c r="E1925" s="84"/>
      <c r="F1925" s="85"/>
      <c r="G1925" s="85"/>
      <c r="H1925" s="85"/>
    </row>
    <row r="1926" spans="1:8">
      <c r="A1926" s="83"/>
      <c r="B1926" s="84"/>
      <c r="C1926" s="84"/>
      <c r="D1926" s="84"/>
      <c r="E1926" s="84"/>
      <c r="F1926" s="85"/>
      <c r="G1926" s="85"/>
      <c r="H1926" s="85"/>
    </row>
    <row r="1927" spans="1:8">
      <c r="A1927" s="83"/>
      <c r="B1927" s="84"/>
      <c r="C1927" s="84"/>
      <c r="D1927" s="84"/>
      <c r="E1927" s="84"/>
      <c r="F1927" s="85"/>
      <c r="G1927" s="85"/>
      <c r="H1927" s="85"/>
    </row>
    <row r="1928" spans="1:8">
      <c r="A1928" s="83"/>
      <c r="B1928" s="84"/>
      <c r="C1928" s="84"/>
      <c r="D1928" s="84"/>
      <c r="E1928" s="84"/>
      <c r="F1928" s="85"/>
      <c r="G1928" s="85"/>
      <c r="H1928" s="85"/>
    </row>
    <row r="1929" spans="1:8">
      <c r="A1929" s="83"/>
      <c r="B1929" s="84"/>
      <c r="C1929" s="84"/>
      <c r="D1929" s="84"/>
      <c r="E1929" s="84"/>
      <c r="F1929" s="85"/>
      <c r="G1929" s="85"/>
      <c r="H1929" s="85"/>
    </row>
    <row r="1930" spans="1:8">
      <c r="A1930" s="83"/>
      <c r="B1930" s="84"/>
      <c r="C1930" s="84"/>
      <c r="D1930" s="84"/>
      <c r="E1930" s="84"/>
      <c r="F1930" s="85"/>
      <c r="G1930" s="85"/>
      <c r="H1930" s="85"/>
    </row>
    <row r="1931" spans="1:8">
      <c r="A1931" s="83"/>
      <c r="B1931" s="84"/>
      <c r="C1931" s="84"/>
      <c r="D1931" s="84"/>
      <c r="E1931" s="84"/>
      <c r="F1931" s="85"/>
      <c r="G1931" s="85"/>
      <c r="H1931" s="85"/>
    </row>
    <row r="1932" spans="1:8">
      <c r="A1932" s="83"/>
      <c r="B1932" s="84"/>
      <c r="C1932" s="84"/>
      <c r="D1932" s="84"/>
      <c r="E1932" s="84"/>
      <c r="F1932" s="85"/>
      <c r="G1932" s="85"/>
      <c r="H1932" s="85"/>
    </row>
    <row r="1933" spans="1:8">
      <c r="A1933" s="83"/>
      <c r="B1933" s="84"/>
      <c r="C1933" s="84"/>
      <c r="D1933" s="84"/>
      <c r="E1933" s="84"/>
      <c r="F1933" s="85"/>
      <c r="G1933" s="85"/>
      <c r="H1933" s="85"/>
    </row>
    <row r="1934" spans="1:8">
      <c r="A1934" s="83"/>
      <c r="B1934" s="84"/>
      <c r="C1934" s="84"/>
      <c r="D1934" s="84"/>
      <c r="E1934" s="84"/>
      <c r="F1934" s="85"/>
      <c r="G1934" s="85"/>
      <c r="H1934" s="85"/>
    </row>
    <row r="1935" spans="1:8">
      <c r="A1935" s="83"/>
      <c r="B1935" s="84"/>
      <c r="C1935" s="84"/>
      <c r="D1935" s="84"/>
      <c r="E1935" s="84"/>
      <c r="F1935" s="85"/>
      <c r="G1935" s="85"/>
      <c r="H1935" s="85"/>
    </row>
    <row r="1936" spans="1:8">
      <c r="A1936" s="83"/>
      <c r="B1936" s="84"/>
      <c r="C1936" s="84"/>
      <c r="D1936" s="84"/>
      <c r="E1936" s="84"/>
      <c r="F1936" s="85"/>
      <c r="G1936" s="85"/>
      <c r="H1936" s="85"/>
    </row>
    <row r="1937" spans="1:8">
      <c r="A1937" s="83"/>
      <c r="B1937" s="84"/>
      <c r="C1937" s="84"/>
      <c r="D1937" s="84"/>
      <c r="E1937" s="84"/>
      <c r="F1937" s="85"/>
      <c r="G1937" s="85"/>
      <c r="H1937" s="85"/>
    </row>
    <row r="1938" spans="1:8">
      <c r="A1938" s="83"/>
      <c r="B1938" s="84"/>
      <c r="C1938" s="84"/>
      <c r="D1938" s="84"/>
      <c r="E1938" s="84"/>
      <c r="F1938" s="85"/>
      <c r="G1938" s="85"/>
      <c r="H1938" s="85"/>
    </row>
    <row r="1939" spans="1:8">
      <c r="A1939" s="83"/>
      <c r="B1939" s="84"/>
      <c r="C1939" s="84"/>
      <c r="D1939" s="84"/>
      <c r="E1939" s="84"/>
      <c r="F1939" s="85"/>
      <c r="G1939" s="85"/>
      <c r="H1939" s="85"/>
    </row>
    <row r="1940" spans="1:8">
      <c r="A1940" s="83"/>
      <c r="B1940" s="84"/>
      <c r="C1940" s="84"/>
      <c r="D1940" s="84"/>
      <c r="E1940" s="84"/>
      <c r="F1940" s="85"/>
      <c r="G1940" s="85"/>
      <c r="H1940" s="85"/>
    </row>
    <row r="1941" spans="1:8">
      <c r="A1941" s="83"/>
      <c r="B1941" s="84"/>
      <c r="C1941" s="84"/>
      <c r="D1941" s="84"/>
      <c r="E1941" s="84"/>
      <c r="F1941" s="85"/>
      <c r="G1941" s="85"/>
      <c r="H1941" s="85"/>
    </row>
    <row r="1942" spans="1:8">
      <c r="A1942" s="83"/>
      <c r="B1942" s="84"/>
      <c r="C1942" s="84"/>
      <c r="D1942" s="84"/>
      <c r="E1942" s="84"/>
      <c r="F1942" s="85"/>
      <c r="G1942" s="85"/>
      <c r="H1942" s="85"/>
    </row>
    <row r="1943" spans="1:8">
      <c r="A1943" s="83"/>
      <c r="B1943" s="84"/>
      <c r="C1943" s="84"/>
      <c r="D1943" s="84"/>
      <c r="E1943" s="84"/>
      <c r="F1943" s="85"/>
      <c r="G1943" s="85"/>
      <c r="H1943" s="85"/>
    </row>
    <row r="1944" spans="1:8">
      <c r="A1944" s="83"/>
      <c r="B1944" s="84"/>
      <c r="C1944" s="84"/>
      <c r="D1944" s="84"/>
      <c r="E1944" s="84"/>
      <c r="F1944" s="85"/>
      <c r="G1944" s="85"/>
      <c r="H1944" s="85"/>
    </row>
    <row r="1945" spans="1:8">
      <c r="A1945" s="83"/>
      <c r="B1945" s="84"/>
      <c r="C1945" s="84"/>
      <c r="D1945" s="84"/>
      <c r="E1945" s="84"/>
      <c r="F1945" s="85"/>
      <c r="G1945" s="85"/>
      <c r="H1945" s="85"/>
    </row>
    <row r="1946" spans="1:8">
      <c r="A1946" s="83"/>
      <c r="B1946" s="84"/>
      <c r="C1946" s="84"/>
      <c r="D1946" s="84"/>
      <c r="E1946" s="84"/>
      <c r="F1946" s="85"/>
      <c r="G1946" s="85"/>
      <c r="H1946" s="85"/>
    </row>
    <row r="1947" spans="1:8">
      <c r="A1947" s="83"/>
      <c r="B1947" s="84"/>
      <c r="C1947" s="84"/>
      <c r="D1947" s="84"/>
      <c r="E1947" s="84"/>
      <c r="F1947" s="85"/>
      <c r="G1947" s="85"/>
      <c r="H1947" s="85"/>
    </row>
    <row r="1948" spans="1:8">
      <c r="A1948" s="83"/>
      <c r="B1948" s="84"/>
      <c r="C1948" s="84"/>
      <c r="D1948" s="84"/>
      <c r="E1948" s="84"/>
      <c r="F1948" s="85"/>
      <c r="G1948" s="85"/>
      <c r="H1948" s="85"/>
    </row>
    <row r="1949" spans="1:8">
      <c r="A1949" s="83"/>
      <c r="B1949" s="84"/>
      <c r="C1949" s="84"/>
      <c r="D1949" s="84"/>
      <c r="E1949" s="84"/>
      <c r="F1949" s="85"/>
      <c r="G1949" s="85"/>
      <c r="H1949" s="85"/>
    </row>
    <row r="1950" spans="1:8">
      <c r="A1950" s="83"/>
      <c r="B1950" s="84"/>
      <c r="C1950" s="84"/>
      <c r="D1950" s="84"/>
      <c r="E1950" s="84"/>
      <c r="F1950" s="85"/>
      <c r="G1950" s="85"/>
      <c r="H1950" s="85"/>
    </row>
    <row r="1951" spans="1:8">
      <c r="A1951" s="83"/>
      <c r="B1951" s="84"/>
      <c r="C1951" s="84"/>
      <c r="D1951" s="84"/>
      <c r="E1951" s="84"/>
      <c r="F1951" s="85"/>
      <c r="G1951" s="85"/>
      <c r="H1951" s="85"/>
    </row>
    <row r="1952" spans="1:8">
      <c r="A1952" s="83"/>
      <c r="B1952" s="84"/>
      <c r="C1952" s="84"/>
      <c r="D1952" s="84"/>
      <c r="E1952" s="84"/>
      <c r="F1952" s="85"/>
      <c r="G1952" s="85"/>
      <c r="H1952" s="85"/>
    </row>
    <row r="1953" spans="1:8">
      <c r="A1953" s="83"/>
      <c r="B1953" s="84"/>
      <c r="C1953" s="84"/>
      <c r="D1953" s="84"/>
      <c r="E1953" s="84"/>
      <c r="F1953" s="85"/>
      <c r="G1953" s="85"/>
      <c r="H1953" s="85"/>
    </row>
    <row r="1954" spans="1:8">
      <c r="A1954" s="83"/>
      <c r="B1954" s="84"/>
      <c r="C1954" s="84"/>
      <c r="D1954" s="84"/>
      <c r="E1954" s="84"/>
      <c r="F1954" s="85"/>
      <c r="G1954" s="85"/>
      <c r="H1954" s="85"/>
    </row>
    <row r="1955" spans="1:8">
      <c r="A1955" s="83"/>
      <c r="B1955" s="84"/>
      <c r="C1955" s="84"/>
      <c r="D1955" s="84"/>
      <c r="E1955" s="84"/>
      <c r="F1955" s="85"/>
      <c r="G1955" s="85"/>
      <c r="H1955" s="85"/>
    </row>
    <row r="1956" spans="1:8">
      <c r="A1956" s="83"/>
      <c r="B1956" s="84"/>
      <c r="C1956" s="84"/>
      <c r="D1956" s="84"/>
      <c r="E1956" s="84"/>
      <c r="F1956" s="85"/>
      <c r="G1956" s="85"/>
      <c r="H1956" s="85"/>
    </row>
    <row r="1957" spans="1:8">
      <c r="A1957" s="83"/>
      <c r="B1957" s="84"/>
      <c r="C1957" s="84"/>
      <c r="D1957" s="84"/>
      <c r="E1957" s="84"/>
      <c r="F1957" s="85"/>
      <c r="G1957" s="85"/>
      <c r="H1957" s="85"/>
    </row>
    <row r="1958" spans="1:8">
      <c r="A1958" s="83"/>
      <c r="B1958" s="84"/>
      <c r="C1958" s="84"/>
      <c r="D1958" s="84"/>
      <c r="E1958" s="84"/>
      <c r="F1958" s="85"/>
      <c r="G1958" s="85"/>
      <c r="H1958" s="85"/>
    </row>
    <row r="1959" spans="1:8">
      <c r="A1959" s="83"/>
      <c r="B1959" s="84"/>
      <c r="C1959" s="84"/>
      <c r="D1959" s="84"/>
      <c r="E1959" s="84"/>
      <c r="F1959" s="85"/>
      <c r="G1959" s="85"/>
      <c r="H1959" s="85"/>
    </row>
    <row r="1960" spans="1:8">
      <c r="A1960" s="83"/>
      <c r="B1960" s="84"/>
      <c r="C1960" s="84"/>
      <c r="D1960" s="84"/>
      <c r="E1960" s="84"/>
      <c r="F1960" s="85"/>
      <c r="G1960" s="85"/>
      <c r="H1960" s="85"/>
    </row>
    <row r="1961" spans="1:8">
      <c r="A1961" s="83"/>
      <c r="B1961" s="84"/>
      <c r="C1961" s="84"/>
      <c r="D1961" s="84"/>
      <c r="E1961" s="84"/>
      <c r="F1961" s="85"/>
      <c r="G1961" s="85"/>
      <c r="H1961" s="85"/>
    </row>
    <row r="1962" spans="1:8">
      <c r="A1962" s="83"/>
      <c r="B1962" s="84"/>
      <c r="C1962" s="84"/>
      <c r="D1962" s="84"/>
      <c r="E1962" s="84"/>
      <c r="F1962" s="85"/>
      <c r="G1962" s="85"/>
      <c r="H1962" s="85"/>
    </row>
    <row r="1963" spans="1:8">
      <c r="A1963" s="83"/>
      <c r="B1963" s="84"/>
      <c r="C1963" s="84"/>
      <c r="D1963" s="84"/>
      <c r="E1963" s="84"/>
      <c r="F1963" s="85"/>
      <c r="G1963" s="85"/>
      <c r="H1963" s="85"/>
    </row>
    <row r="1964" spans="1:8">
      <c r="A1964" s="83"/>
      <c r="B1964" s="84"/>
      <c r="C1964" s="84"/>
      <c r="D1964" s="84"/>
      <c r="E1964" s="84"/>
      <c r="F1964" s="85"/>
      <c r="G1964" s="85"/>
      <c r="H1964" s="85"/>
    </row>
    <row r="1965" spans="1:8">
      <c r="A1965" s="83"/>
      <c r="B1965" s="84"/>
      <c r="C1965" s="84"/>
      <c r="D1965" s="84"/>
      <c r="E1965" s="84"/>
      <c r="F1965" s="85"/>
      <c r="G1965" s="85"/>
      <c r="H1965" s="85"/>
    </row>
    <row r="1966" spans="1:8">
      <c r="A1966" s="83"/>
      <c r="B1966" s="84"/>
      <c r="C1966" s="84"/>
      <c r="D1966" s="84"/>
      <c r="E1966" s="84"/>
      <c r="F1966" s="85"/>
      <c r="G1966" s="85"/>
      <c r="H1966" s="85"/>
    </row>
    <row r="1967" spans="1:8">
      <c r="A1967" s="83"/>
      <c r="B1967" s="84"/>
      <c r="C1967" s="84"/>
      <c r="D1967" s="84"/>
      <c r="E1967" s="84"/>
      <c r="F1967" s="85"/>
      <c r="G1967" s="85"/>
      <c r="H1967" s="85"/>
    </row>
    <row r="1968" spans="1:8">
      <c r="A1968" s="83"/>
      <c r="B1968" s="84"/>
      <c r="C1968" s="84"/>
      <c r="D1968" s="84"/>
      <c r="E1968" s="84"/>
      <c r="F1968" s="85"/>
      <c r="G1968" s="85"/>
      <c r="H1968" s="85"/>
    </row>
    <row r="1969" spans="1:8">
      <c r="A1969" s="83"/>
      <c r="B1969" s="84"/>
      <c r="C1969" s="84"/>
      <c r="D1969" s="84"/>
      <c r="E1969" s="84"/>
      <c r="F1969" s="85"/>
      <c r="G1969" s="85"/>
      <c r="H1969" s="85"/>
    </row>
    <row r="1970" spans="1:8">
      <c r="A1970" s="83"/>
      <c r="B1970" s="84"/>
      <c r="C1970" s="84"/>
      <c r="D1970" s="84"/>
      <c r="E1970" s="84"/>
      <c r="F1970" s="85"/>
      <c r="G1970" s="85"/>
      <c r="H1970" s="85"/>
    </row>
    <row r="1971" spans="1:8">
      <c r="A1971" s="83"/>
      <c r="B1971" s="84"/>
      <c r="C1971" s="84"/>
      <c r="D1971" s="84"/>
      <c r="E1971" s="84"/>
      <c r="F1971" s="85"/>
      <c r="G1971" s="85"/>
      <c r="H1971" s="85"/>
    </row>
    <row r="1972" spans="1:8">
      <c r="A1972" s="83"/>
      <c r="B1972" s="84"/>
      <c r="C1972" s="84"/>
      <c r="D1972" s="84"/>
      <c r="E1972" s="84"/>
      <c r="F1972" s="85"/>
      <c r="G1972" s="85"/>
      <c r="H1972" s="85"/>
    </row>
    <row r="1973" spans="1:8">
      <c r="A1973" s="83"/>
      <c r="B1973" s="84"/>
      <c r="C1973" s="84"/>
      <c r="D1973" s="84"/>
      <c r="E1973" s="84"/>
      <c r="F1973" s="85"/>
      <c r="G1973" s="85"/>
      <c r="H1973" s="85"/>
    </row>
    <row r="1974" spans="1:8">
      <c r="A1974" s="83"/>
      <c r="B1974" s="84"/>
      <c r="C1974" s="84"/>
      <c r="D1974" s="84"/>
      <c r="E1974" s="84"/>
      <c r="F1974" s="85"/>
      <c r="G1974" s="85"/>
      <c r="H1974" s="85"/>
    </row>
    <row r="1975" spans="1:8">
      <c r="A1975" s="83"/>
      <c r="B1975" s="84"/>
      <c r="C1975" s="84"/>
      <c r="D1975" s="84"/>
      <c r="E1975" s="84"/>
      <c r="F1975" s="85"/>
      <c r="G1975" s="85"/>
      <c r="H1975" s="85"/>
    </row>
    <row r="1976" spans="1:8">
      <c r="A1976" s="83"/>
      <c r="B1976" s="84"/>
      <c r="C1976" s="84"/>
      <c r="D1976" s="84"/>
      <c r="E1976" s="84"/>
      <c r="F1976" s="85"/>
      <c r="G1976" s="85"/>
      <c r="H1976" s="85"/>
    </row>
    <row r="1977" spans="1:8">
      <c r="A1977" s="83"/>
      <c r="B1977" s="84"/>
      <c r="C1977" s="84"/>
      <c r="D1977" s="84"/>
      <c r="E1977" s="84"/>
      <c r="F1977" s="85"/>
      <c r="G1977" s="85"/>
      <c r="H1977" s="85"/>
    </row>
    <row r="1978" spans="1:8">
      <c r="A1978" s="83"/>
      <c r="B1978" s="84"/>
      <c r="C1978" s="84"/>
      <c r="D1978" s="84"/>
      <c r="E1978" s="84"/>
      <c r="F1978" s="85"/>
      <c r="G1978" s="85"/>
      <c r="H1978" s="85"/>
    </row>
    <row r="1979" spans="1:8">
      <c r="A1979" s="83"/>
      <c r="B1979" s="84"/>
      <c r="C1979" s="84"/>
      <c r="D1979" s="84"/>
      <c r="E1979" s="84"/>
      <c r="F1979" s="85"/>
      <c r="G1979" s="85"/>
      <c r="H1979" s="85"/>
    </row>
    <row r="1980" spans="1:8">
      <c r="A1980" s="83"/>
      <c r="B1980" s="84"/>
      <c r="C1980" s="84"/>
      <c r="D1980" s="84"/>
      <c r="E1980" s="84"/>
      <c r="F1980" s="85"/>
      <c r="G1980" s="85"/>
      <c r="H1980" s="85"/>
    </row>
    <row r="1981" spans="1:8">
      <c r="A1981" s="83"/>
      <c r="B1981" s="84"/>
      <c r="C1981" s="84"/>
      <c r="D1981" s="84"/>
      <c r="E1981" s="84"/>
      <c r="F1981" s="85"/>
      <c r="G1981" s="85"/>
      <c r="H1981" s="85"/>
    </row>
    <row r="1982" spans="1:8">
      <c r="A1982" s="83"/>
      <c r="B1982" s="84"/>
      <c r="C1982" s="84"/>
      <c r="D1982" s="84"/>
      <c r="E1982" s="84"/>
      <c r="F1982" s="85"/>
      <c r="G1982" s="85"/>
      <c r="H1982" s="85"/>
    </row>
    <row r="1983" spans="1:8">
      <c r="A1983" s="83"/>
      <c r="B1983" s="84"/>
      <c r="C1983" s="84"/>
      <c r="D1983" s="84"/>
      <c r="E1983" s="84"/>
      <c r="F1983" s="85"/>
      <c r="G1983" s="85"/>
      <c r="H1983" s="85"/>
    </row>
    <row r="1984" spans="1:8">
      <c r="A1984" s="83"/>
      <c r="B1984" s="84"/>
      <c r="C1984" s="84"/>
      <c r="D1984" s="84"/>
      <c r="E1984" s="84"/>
      <c r="F1984" s="85"/>
      <c r="G1984" s="85"/>
      <c r="H1984" s="85"/>
    </row>
    <row r="1985" spans="1:8">
      <c r="A1985" s="83"/>
      <c r="B1985" s="84"/>
      <c r="C1985" s="84"/>
      <c r="D1985" s="84"/>
      <c r="E1985" s="84"/>
      <c r="F1985" s="85"/>
      <c r="G1985" s="85"/>
      <c r="H1985" s="85"/>
    </row>
    <row r="1986" spans="1:8">
      <c r="A1986" s="83"/>
      <c r="B1986" s="84"/>
      <c r="C1986" s="84"/>
      <c r="D1986" s="84"/>
      <c r="E1986" s="84"/>
      <c r="F1986" s="85"/>
      <c r="G1986" s="85"/>
      <c r="H1986" s="85"/>
    </row>
    <row r="1987" spans="1:8">
      <c r="A1987" s="83"/>
      <c r="B1987" s="84"/>
      <c r="C1987" s="84"/>
      <c r="D1987" s="84"/>
      <c r="E1987" s="84"/>
      <c r="F1987" s="85"/>
      <c r="G1987" s="85"/>
      <c r="H1987" s="85"/>
    </row>
    <row r="1988" spans="1:8">
      <c r="A1988" s="83"/>
      <c r="B1988" s="84"/>
      <c r="C1988" s="84"/>
      <c r="D1988" s="84"/>
      <c r="E1988" s="84"/>
      <c r="F1988" s="85"/>
      <c r="G1988" s="85"/>
      <c r="H1988" s="85"/>
    </row>
    <row r="1989" spans="1:8">
      <c r="A1989" s="83"/>
      <c r="B1989" s="84"/>
      <c r="C1989" s="84"/>
      <c r="D1989" s="84"/>
      <c r="E1989" s="84"/>
      <c r="F1989" s="85"/>
      <c r="G1989" s="85"/>
      <c r="H1989" s="85"/>
    </row>
    <row r="1990" spans="1:8">
      <c r="A1990" s="83"/>
      <c r="B1990" s="84"/>
      <c r="C1990" s="84"/>
      <c r="D1990" s="84"/>
      <c r="E1990" s="84"/>
      <c r="F1990" s="85"/>
      <c r="G1990" s="85"/>
      <c r="H1990" s="85"/>
    </row>
    <row r="1991" spans="1:8">
      <c r="A1991" s="83"/>
      <c r="B1991" s="84"/>
      <c r="C1991" s="84"/>
      <c r="D1991" s="84"/>
      <c r="E1991" s="84"/>
      <c r="F1991" s="85"/>
      <c r="G1991" s="85"/>
      <c r="H1991" s="85"/>
    </row>
    <row r="1992" spans="1:8">
      <c r="A1992" s="83"/>
      <c r="B1992" s="84"/>
      <c r="C1992" s="84"/>
      <c r="D1992" s="84"/>
      <c r="E1992" s="84"/>
      <c r="F1992" s="85"/>
      <c r="G1992" s="85"/>
      <c r="H1992" s="85"/>
    </row>
    <row r="1993" spans="1:8">
      <c r="A1993" s="83"/>
      <c r="B1993" s="84"/>
      <c r="C1993" s="84"/>
      <c r="D1993" s="84"/>
      <c r="E1993" s="84"/>
      <c r="F1993" s="85"/>
      <c r="G1993" s="85"/>
      <c r="H1993" s="85"/>
    </row>
    <row r="1994" spans="1:8">
      <c r="A1994" s="83"/>
      <c r="B1994" s="84"/>
      <c r="C1994" s="84"/>
      <c r="D1994" s="84"/>
      <c r="E1994" s="84"/>
      <c r="F1994" s="85"/>
      <c r="G1994" s="85"/>
      <c r="H1994" s="85"/>
    </row>
    <row r="1995" spans="1:8">
      <c r="A1995" s="83"/>
      <c r="B1995" s="84"/>
      <c r="C1995" s="84"/>
      <c r="D1995" s="84"/>
      <c r="E1995" s="84"/>
      <c r="F1995" s="85"/>
      <c r="G1995" s="85"/>
      <c r="H1995" s="85"/>
    </row>
    <row r="1996" spans="1:8">
      <c r="A1996" s="83"/>
      <c r="B1996" s="84"/>
      <c r="C1996" s="84"/>
      <c r="D1996" s="84"/>
      <c r="E1996" s="84"/>
      <c r="F1996" s="85"/>
      <c r="G1996" s="85"/>
      <c r="H1996" s="85"/>
    </row>
    <row r="1997" spans="1:8">
      <c r="A1997" s="83"/>
      <c r="B1997" s="84"/>
      <c r="C1997" s="84"/>
      <c r="D1997" s="84"/>
      <c r="E1997" s="84"/>
      <c r="F1997" s="85"/>
      <c r="G1997" s="85"/>
      <c r="H1997" s="85"/>
    </row>
    <row r="1998" spans="1:8">
      <c r="A1998" s="83"/>
      <c r="B1998" s="84"/>
      <c r="C1998" s="84"/>
      <c r="D1998" s="84"/>
      <c r="E1998" s="84"/>
      <c r="F1998" s="85"/>
      <c r="G1998" s="85"/>
      <c r="H1998" s="85"/>
    </row>
    <row r="1999" spans="1:8">
      <c r="A1999" s="83"/>
      <c r="B1999" s="84"/>
      <c r="C1999" s="84"/>
      <c r="D1999" s="84"/>
      <c r="E1999" s="84"/>
      <c r="F1999" s="85"/>
      <c r="G1999" s="85"/>
      <c r="H1999" s="85"/>
    </row>
    <row r="2000" spans="1:8">
      <c r="A2000" s="83"/>
      <c r="B2000" s="84"/>
      <c r="C2000" s="84"/>
      <c r="D2000" s="84"/>
      <c r="E2000" s="84"/>
      <c r="F2000" s="85"/>
      <c r="G2000" s="85"/>
      <c r="H2000" s="85"/>
    </row>
    <row r="2001" spans="1:8">
      <c r="A2001" s="83"/>
      <c r="B2001" s="84"/>
      <c r="C2001" s="84"/>
      <c r="D2001" s="84"/>
      <c r="E2001" s="84"/>
      <c r="F2001" s="85"/>
      <c r="G2001" s="85"/>
      <c r="H2001" s="85"/>
    </row>
    <row r="2002" spans="1:8">
      <c r="A2002" s="83"/>
      <c r="B2002" s="84"/>
      <c r="C2002" s="84"/>
      <c r="D2002" s="84"/>
      <c r="E2002" s="84"/>
      <c r="F2002" s="85"/>
      <c r="G2002" s="85"/>
      <c r="H2002" s="85"/>
    </row>
    <row r="2003" spans="1:8">
      <c r="A2003" s="83"/>
      <c r="B2003" s="84"/>
      <c r="C2003" s="84"/>
      <c r="D2003" s="84"/>
      <c r="E2003" s="84"/>
      <c r="F2003" s="85"/>
      <c r="G2003" s="85"/>
      <c r="H2003" s="85"/>
    </row>
    <row r="2004" spans="1:8">
      <c r="A2004" s="83"/>
      <c r="B2004" s="84"/>
      <c r="C2004" s="84"/>
      <c r="D2004" s="84"/>
      <c r="E2004" s="84"/>
      <c r="F2004" s="85"/>
      <c r="G2004" s="85"/>
      <c r="H2004" s="85"/>
    </row>
    <row r="2005" spans="1:8">
      <c r="A2005" s="83"/>
      <c r="B2005" s="84"/>
      <c r="C2005" s="84"/>
      <c r="D2005" s="84"/>
      <c r="E2005" s="84"/>
      <c r="F2005" s="85"/>
      <c r="G2005" s="85"/>
      <c r="H2005" s="85"/>
    </row>
    <row r="2006" spans="1:8">
      <c r="A2006" s="83"/>
      <c r="B2006" s="84"/>
      <c r="C2006" s="84"/>
      <c r="D2006" s="84"/>
      <c r="E2006" s="84"/>
      <c r="F2006" s="85"/>
      <c r="G2006" s="85"/>
      <c r="H2006" s="85"/>
    </row>
    <row r="2007" spans="1:8">
      <c r="A2007" s="83"/>
      <c r="B2007" s="84"/>
      <c r="C2007" s="84"/>
      <c r="D2007" s="84"/>
      <c r="E2007" s="84"/>
      <c r="F2007" s="85"/>
      <c r="G2007" s="85"/>
      <c r="H2007" s="85"/>
    </row>
    <row r="2008" spans="1:8">
      <c r="A2008" s="83"/>
      <c r="B2008" s="84"/>
      <c r="C2008" s="84"/>
      <c r="D2008" s="84"/>
      <c r="E2008" s="84"/>
      <c r="F2008" s="85"/>
      <c r="G2008" s="85"/>
      <c r="H2008" s="85"/>
    </row>
    <row r="2009" spans="1:8">
      <c r="A2009" s="83"/>
      <c r="B2009" s="84"/>
      <c r="C2009" s="84"/>
      <c r="D2009" s="84"/>
      <c r="E2009" s="84"/>
      <c r="F2009" s="85"/>
      <c r="G2009" s="85"/>
      <c r="H2009" s="85"/>
    </row>
    <row r="2010" spans="1:8">
      <c r="A2010" s="83"/>
      <c r="B2010" s="84"/>
      <c r="C2010" s="84"/>
      <c r="D2010" s="84"/>
      <c r="E2010" s="84"/>
      <c r="F2010" s="85"/>
      <c r="G2010" s="85"/>
      <c r="H2010" s="85"/>
    </row>
    <row r="2011" spans="1:8">
      <c r="A2011" s="83"/>
      <c r="B2011" s="84"/>
      <c r="C2011" s="84"/>
      <c r="D2011" s="84"/>
      <c r="E2011" s="84"/>
      <c r="F2011" s="85"/>
      <c r="G2011" s="85"/>
      <c r="H2011" s="85"/>
    </row>
    <row r="2012" spans="1:8">
      <c r="A2012" s="83"/>
      <c r="B2012" s="84"/>
      <c r="C2012" s="84"/>
      <c r="D2012" s="84"/>
      <c r="E2012" s="84"/>
      <c r="F2012" s="85"/>
      <c r="G2012" s="85"/>
      <c r="H2012" s="85"/>
    </row>
    <row r="2013" spans="1:8">
      <c r="A2013" s="83"/>
      <c r="B2013" s="84"/>
      <c r="C2013" s="84"/>
      <c r="D2013" s="84"/>
      <c r="E2013" s="84"/>
      <c r="F2013" s="85"/>
      <c r="G2013" s="85"/>
      <c r="H2013" s="85"/>
    </row>
    <row r="2014" spans="1:8">
      <c r="A2014" s="83"/>
      <c r="B2014" s="84"/>
      <c r="C2014" s="84"/>
      <c r="D2014" s="84"/>
      <c r="E2014" s="84"/>
      <c r="F2014" s="85"/>
      <c r="G2014" s="85"/>
      <c r="H2014" s="85"/>
    </row>
    <row r="2015" spans="1:8">
      <c r="A2015" s="83"/>
      <c r="B2015" s="84"/>
      <c r="C2015" s="84"/>
      <c r="D2015" s="84"/>
      <c r="E2015" s="84"/>
      <c r="F2015" s="85"/>
      <c r="G2015" s="85"/>
      <c r="H2015" s="85"/>
    </row>
    <row r="2016" spans="1:8">
      <c r="A2016" s="83"/>
      <c r="B2016" s="84"/>
      <c r="C2016" s="84"/>
      <c r="D2016" s="84"/>
      <c r="E2016" s="84"/>
      <c r="F2016" s="85"/>
      <c r="G2016" s="85"/>
      <c r="H2016" s="85"/>
    </row>
    <row r="2017" spans="1:8">
      <c r="A2017" s="83"/>
      <c r="B2017" s="84"/>
      <c r="C2017" s="84"/>
      <c r="D2017" s="84"/>
      <c r="E2017" s="84"/>
      <c r="F2017" s="85"/>
      <c r="G2017" s="85"/>
      <c r="H2017" s="85"/>
    </row>
    <row r="2018" spans="1:8">
      <c r="A2018" s="83"/>
      <c r="B2018" s="84"/>
      <c r="C2018" s="84"/>
      <c r="D2018" s="84"/>
      <c r="E2018" s="84"/>
      <c r="F2018" s="85"/>
      <c r="G2018" s="85"/>
      <c r="H2018" s="85"/>
    </row>
    <row r="2019" spans="1:8">
      <c r="A2019" s="83"/>
      <c r="B2019" s="84"/>
      <c r="C2019" s="84"/>
      <c r="D2019" s="84"/>
      <c r="E2019" s="84"/>
      <c r="F2019" s="85"/>
      <c r="G2019" s="85"/>
      <c r="H2019" s="85"/>
    </row>
    <row r="2020" spans="1:8">
      <c r="A2020" s="83"/>
      <c r="B2020" s="84"/>
      <c r="C2020" s="84"/>
      <c r="D2020" s="84"/>
      <c r="E2020" s="84"/>
      <c r="F2020" s="85"/>
      <c r="G2020" s="85"/>
      <c r="H2020" s="85"/>
    </row>
    <row r="2021" spans="1:8">
      <c r="A2021" s="83"/>
      <c r="B2021" s="84"/>
      <c r="C2021" s="84"/>
      <c r="D2021" s="84"/>
      <c r="E2021" s="84"/>
      <c r="F2021" s="85"/>
      <c r="G2021" s="85"/>
      <c r="H2021" s="85"/>
    </row>
    <row r="2022" spans="1:8">
      <c r="A2022" s="83"/>
      <c r="B2022" s="84"/>
      <c r="C2022" s="84"/>
      <c r="D2022" s="84"/>
      <c r="E2022" s="84"/>
      <c r="F2022" s="85"/>
      <c r="G2022" s="85"/>
      <c r="H2022" s="85"/>
    </row>
    <row r="2023" spans="1:8">
      <c r="A2023" s="83"/>
      <c r="B2023" s="84"/>
      <c r="C2023" s="84"/>
      <c r="D2023" s="84"/>
      <c r="E2023" s="84"/>
      <c r="F2023" s="85"/>
      <c r="G2023" s="85"/>
      <c r="H2023" s="85"/>
    </row>
    <row r="2024" spans="1:8">
      <c r="A2024" s="83"/>
      <c r="B2024" s="84"/>
      <c r="C2024" s="84"/>
      <c r="D2024" s="84"/>
      <c r="E2024" s="84"/>
      <c r="F2024" s="85"/>
      <c r="G2024" s="85"/>
      <c r="H2024" s="85"/>
    </row>
    <row r="2025" spans="1:8">
      <c r="A2025" s="83"/>
      <c r="B2025" s="84"/>
      <c r="C2025" s="84"/>
      <c r="D2025" s="84"/>
      <c r="E2025" s="84"/>
      <c r="F2025" s="85"/>
      <c r="G2025" s="85"/>
      <c r="H2025" s="85"/>
    </row>
    <row r="2026" spans="1:8">
      <c r="A2026" s="83"/>
      <c r="B2026" s="84"/>
      <c r="C2026" s="84"/>
      <c r="D2026" s="84"/>
      <c r="E2026" s="84"/>
      <c r="F2026" s="85"/>
      <c r="G2026" s="85"/>
      <c r="H2026" s="85"/>
    </row>
    <row r="2027" spans="1:8">
      <c r="A2027" s="83"/>
      <c r="B2027" s="84"/>
      <c r="C2027" s="84"/>
      <c r="D2027" s="84"/>
      <c r="E2027" s="84"/>
      <c r="F2027" s="85"/>
      <c r="G2027" s="85"/>
      <c r="H2027" s="85"/>
    </row>
    <row r="2028" spans="1:8">
      <c r="A2028" s="83"/>
      <c r="B2028" s="84"/>
      <c r="C2028" s="84"/>
      <c r="D2028" s="84"/>
      <c r="E2028" s="84"/>
      <c r="F2028" s="85"/>
      <c r="G2028" s="85"/>
      <c r="H2028" s="85"/>
    </row>
    <row r="2029" spans="1:8">
      <c r="A2029" s="83"/>
      <c r="B2029" s="84"/>
      <c r="C2029" s="84"/>
      <c r="D2029" s="84"/>
      <c r="E2029" s="84"/>
      <c r="F2029" s="85"/>
      <c r="G2029" s="85"/>
      <c r="H2029" s="85"/>
    </row>
    <row r="2030" spans="1:8">
      <c r="A2030" s="83"/>
      <c r="B2030" s="84"/>
      <c r="C2030" s="84"/>
      <c r="D2030" s="84"/>
      <c r="E2030" s="84"/>
      <c r="F2030" s="85"/>
      <c r="G2030" s="85"/>
      <c r="H2030" s="85"/>
    </row>
    <row r="2031" spans="1:8">
      <c r="A2031" s="83"/>
      <c r="B2031" s="84"/>
      <c r="C2031" s="84"/>
      <c r="D2031" s="84"/>
      <c r="E2031" s="84"/>
      <c r="F2031" s="85"/>
      <c r="G2031" s="85"/>
      <c r="H2031" s="85"/>
    </row>
    <row r="2032" spans="1:8">
      <c r="A2032" s="83"/>
      <c r="B2032" s="84"/>
      <c r="C2032" s="84"/>
      <c r="D2032" s="84"/>
      <c r="E2032" s="84"/>
      <c r="F2032" s="85"/>
      <c r="G2032" s="85"/>
      <c r="H2032" s="85"/>
    </row>
    <row r="2033" spans="1:8">
      <c r="A2033" s="83"/>
      <c r="B2033" s="84"/>
      <c r="C2033" s="84"/>
      <c r="D2033" s="84"/>
      <c r="E2033" s="84"/>
      <c r="F2033" s="85"/>
      <c r="G2033" s="85"/>
      <c r="H2033" s="85"/>
    </row>
    <row r="2034" spans="1:8">
      <c r="A2034" s="83"/>
      <c r="B2034" s="84"/>
      <c r="C2034" s="84"/>
      <c r="D2034" s="84"/>
      <c r="E2034" s="84"/>
      <c r="F2034" s="85"/>
      <c r="G2034" s="85"/>
      <c r="H2034" s="85"/>
    </row>
    <row r="2035" spans="1:8">
      <c r="A2035" s="83"/>
      <c r="B2035" s="84"/>
      <c r="C2035" s="84"/>
      <c r="D2035" s="84"/>
      <c r="E2035" s="84"/>
      <c r="F2035" s="85"/>
      <c r="G2035" s="85"/>
      <c r="H2035" s="85"/>
    </row>
    <row r="2036" spans="1:8">
      <c r="A2036" s="83"/>
      <c r="B2036" s="84"/>
      <c r="C2036" s="84"/>
      <c r="D2036" s="84"/>
      <c r="E2036" s="84"/>
      <c r="F2036" s="85"/>
      <c r="G2036" s="85"/>
      <c r="H2036" s="85"/>
    </row>
    <row r="2037" spans="1:8">
      <c r="A2037" s="83"/>
      <c r="B2037" s="84"/>
      <c r="C2037" s="84"/>
      <c r="D2037" s="84"/>
      <c r="E2037" s="84"/>
      <c r="F2037" s="85"/>
      <c r="G2037" s="85"/>
      <c r="H2037" s="85"/>
    </row>
    <row r="2038" spans="1:8">
      <c r="A2038" s="83"/>
      <c r="B2038" s="84"/>
      <c r="C2038" s="84"/>
      <c r="D2038" s="84"/>
      <c r="E2038" s="84"/>
      <c r="F2038" s="85"/>
      <c r="G2038" s="85"/>
      <c r="H2038" s="85"/>
    </row>
    <row r="2039" spans="1:8">
      <c r="A2039" s="83"/>
      <c r="B2039" s="84"/>
      <c r="C2039" s="84"/>
      <c r="D2039" s="84"/>
      <c r="E2039" s="84"/>
      <c r="F2039" s="85"/>
      <c r="G2039" s="85"/>
      <c r="H2039" s="85"/>
    </row>
    <row r="2040" spans="1:8">
      <c r="A2040" s="83"/>
      <c r="B2040" s="84"/>
      <c r="C2040" s="84"/>
      <c r="D2040" s="84"/>
      <c r="E2040" s="84"/>
      <c r="F2040" s="85"/>
      <c r="G2040" s="85"/>
      <c r="H2040" s="85"/>
    </row>
    <row r="2041" spans="1:8">
      <c r="A2041" s="83"/>
      <c r="B2041" s="84"/>
      <c r="C2041" s="84"/>
      <c r="D2041" s="84"/>
      <c r="E2041" s="84"/>
      <c r="F2041" s="85"/>
      <c r="G2041" s="85"/>
      <c r="H2041" s="85"/>
    </row>
    <row r="2042" spans="1:8">
      <c r="A2042" s="83"/>
      <c r="B2042" s="84"/>
      <c r="C2042" s="84"/>
      <c r="D2042" s="84"/>
      <c r="E2042" s="84"/>
      <c r="F2042" s="85"/>
      <c r="G2042" s="85"/>
      <c r="H2042" s="85"/>
    </row>
    <row r="2043" spans="1:8">
      <c r="A2043" s="83"/>
      <c r="B2043" s="84"/>
      <c r="C2043" s="84"/>
      <c r="D2043" s="84"/>
      <c r="E2043" s="84"/>
      <c r="F2043" s="85"/>
      <c r="G2043" s="85"/>
      <c r="H2043" s="85"/>
    </row>
    <row r="2044" spans="1:8">
      <c r="A2044" s="83"/>
      <c r="B2044" s="84"/>
      <c r="C2044" s="84"/>
      <c r="D2044" s="84"/>
      <c r="E2044" s="84"/>
      <c r="F2044" s="85"/>
      <c r="G2044" s="85"/>
      <c r="H2044" s="85"/>
    </row>
    <row r="2045" spans="1:8">
      <c r="A2045" s="83"/>
      <c r="B2045" s="84"/>
      <c r="C2045" s="84"/>
      <c r="D2045" s="84"/>
      <c r="E2045" s="84"/>
      <c r="F2045" s="85"/>
      <c r="G2045" s="85"/>
      <c r="H2045" s="85"/>
    </row>
    <row r="2046" spans="1:8">
      <c r="A2046" s="83"/>
      <c r="B2046" s="84"/>
      <c r="C2046" s="84"/>
      <c r="D2046" s="84"/>
      <c r="E2046" s="84"/>
      <c r="F2046" s="85"/>
      <c r="G2046" s="85"/>
      <c r="H2046" s="85"/>
    </row>
    <row r="2047" spans="1:8">
      <c r="A2047" s="83"/>
      <c r="B2047" s="84"/>
      <c r="C2047" s="84"/>
      <c r="D2047" s="84"/>
      <c r="E2047" s="84"/>
      <c r="F2047" s="85"/>
      <c r="G2047" s="85"/>
      <c r="H2047" s="85"/>
    </row>
    <row r="2048" spans="1:8">
      <c r="A2048" s="83"/>
      <c r="B2048" s="84"/>
      <c r="C2048" s="84"/>
      <c r="D2048" s="84"/>
      <c r="E2048" s="84"/>
      <c r="F2048" s="85"/>
      <c r="G2048" s="85"/>
      <c r="H2048" s="85"/>
    </row>
    <row r="2049" spans="1:8">
      <c r="A2049" s="83"/>
      <c r="B2049" s="84"/>
      <c r="C2049" s="84"/>
      <c r="D2049" s="84"/>
      <c r="E2049" s="84"/>
      <c r="F2049" s="85"/>
      <c r="G2049" s="85"/>
      <c r="H2049" s="85"/>
    </row>
    <row r="2050" spans="1:8">
      <c r="A2050" s="83"/>
      <c r="B2050" s="84"/>
      <c r="C2050" s="84"/>
      <c r="D2050" s="84"/>
      <c r="E2050" s="84"/>
      <c r="F2050" s="85"/>
      <c r="G2050" s="85"/>
      <c r="H2050" s="85"/>
    </row>
    <row r="2051" spans="1:8">
      <c r="A2051" s="83"/>
      <c r="B2051" s="84"/>
      <c r="C2051" s="84"/>
      <c r="D2051" s="84"/>
      <c r="E2051" s="84"/>
      <c r="F2051" s="85"/>
      <c r="G2051" s="85"/>
      <c r="H2051" s="85"/>
    </row>
    <row r="2052" spans="1:8">
      <c r="A2052" s="83"/>
      <c r="B2052" s="84"/>
      <c r="C2052" s="84"/>
      <c r="D2052" s="84"/>
      <c r="E2052" s="84"/>
      <c r="F2052" s="85"/>
      <c r="G2052" s="85"/>
      <c r="H2052" s="85"/>
    </row>
    <row r="2053" spans="1:8">
      <c r="A2053" s="83"/>
      <c r="B2053" s="84"/>
      <c r="C2053" s="84"/>
      <c r="D2053" s="84"/>
      <c r="E2053" s="84"/>
      <c r="F2053" s="85"/>
      <c r="G2053" s="85"/>
      <c r="H2053" s="85"/>
    </row>
    <row r="2054" spans="1:8">
      <c r="A2054" s="83"/>
      <c r="B2054" s="84"/>
      <c r="C2054" s="84"/>
      <c r="D2054" s="84"/>
      <c r="E2054" s="84"/>
      <c r="F2054" s="85"/>
      <c r="G2054" s="85"/>
      <c r="H2054" s="85"/>
    </row>
    <row r="2055" spans="1:8">
      <c r="A2055" s="83"/>
      <c r="B2055" s="84"/>
      <c r="C2055" s="84"/>
      <c r="D2055" s="84"/>
      <c r="E2055" s="84"/>
      <c r="F2055" s="85"/>
      <c r="G2055" s="85"/>
      <c r="H2055" s="85"/>
    </row>
    <row r="2056" spans="1:8">
      <c r="A2056" s="83"/>
      <c r="B2056" s="84"/>
      <c r="C2056" s="84"/>
      <c r="D2056" s="84"/>
      <c r="E2056" s="84"/>
      <c r="F2056" s="85"/>
      <c r="G2056" s="85"/>
      <c r="H2056" s="85"/>
    </row>
    <row r="2057" spans="1:8">
      <c r="A2057" s="83"/>
      <c r="B2057" s="84"/>
      <c r="C2057" s="84"/>
      <c r="D2057" s="84"/>
      <c r="E2057" s="84"/>
      <c r="F2057" s="85"/>
      <c r="G2057" s="85"/>
      <c r="H2057" s="85"/>
    </row>
    <row r="2058" spans="1:8">
      <c r="A2058" s="83"/>
      <c r="B2058" s="84"/>
      <c r="C2058" s="84"/>
      <c r="D2058" s="84"/>
      <c r="E2058" s="84"/>
      <c r="F2058" s="85"/>
      <c r="G2058" s="85"/>
      <c r="H2058" s="85"/>
    </row>
    <row r="2059" spans="1:8">
      <c r="A2059" s="83"/>
      <c r="B2059" s="84"/>
      <c r="C2059" s="84"/>
      <c r="D2059" s="84"/>
      <c r="E2059" s="84"/>
      <c r="F2059" s="85"/>
      <c r="G2059" s="85"/>
      <c r="H2059" s="85"/>
    </row>
    <row r="2060" spans="1:8">
      <c r="A2060" s="83"/>
      <c r="B2060" s="84"/>
      <c r="C2060" s="84"/>
      <c r="D2060" s="84"/>
      <c r="E2060" s="84"/>
      <c r="F2060" s="85"/>
      <c r="G2060" s="85"/>
      <c r="H2060" s="85"/>
    </row>
    <row r="2061" spans="1:8">
      <c r="A2061" s="83"/>
      <c r="B2061" s="84"/>
      <c r="C2061" s="84"/>
      <c r="D2061" s="84"/>
      <c r="E2061" s="84"/>
      <c r="F2061" s="85"/>
      <c r="G2061" s="85"/>
      <c r="H2061" s="85"/>
    </row>
    <row r="2062" spans="1:8">
      <c r="A2062" s="83"/>
      <c r="B2062" s="84"/>
      <c r="C2062" s="84"/>
      <c r="D2062" s="84"/>
      <c r="E2062" s="84"/>
      <c r="F2062" s="85"/>
      <c r="G2062" s="85"/>
      <c r="H2062" s="85"/>
    </row>
    <row r="2063" spans="1:8">
      <c r="A2063" s="83"/>
      <c r="B2063" s="84"/>
      <c r="C2063" s="84"/>
      <c r="D2063" s="84"/>
      <c r="E2063" s="84"/>
      <c r="F2063" s="85"/>
      <c r="G2063" s="85"/>
      <c r="H2063" s="85"/>
    </row>
    <row r="2064" spans="1:8">
      <c r="A2064" s="83"/>
      <c r="B2064" s="84"/>
      <c r="C2064" s="84"/>
      <c r="D2064" s="84"/>
      <c r="E2064" s="84"/>
      <c r="F2064" s="85"/>
      <c r="G2064" s="85"/>
      <c r="H2064" s="85"/>
    </row>
    <row r="2065" spans="1:8">
      <c r="A2065" s="83"/>
      <c r="B2065" s="84"/>
      <c r="C2065" s="84"/>
      <c r="D2065" s="84"/>
      <c r="E2065" s="84"/>
      <c r="F2065" s="85"/>
      <c r="G2065" s="85"/>
      <c r="H2065" s="85"/>
    </row>
    <row r="2066" spans="1:8">
      <c r="A2066" s="83"/>
      <c r="B2066" s="84"/>
      <c r="C2066" s="84"/>
      <c r="D2066" s="84"/>
      <c r="E2066" s="84"/>
      <c r="F2066" s="85"/>
      <c r="G2066" s="85"/>
      <c r="H2066" s="85"/>
    </row>
    <row r="2067" spans="1:8">
      <c r="A2067" s="83"/>
      <c r="B2067" s="84"/>
      <c r="C2067" s="84"/>
      <c r="D2067" s="84"/>
      <c r="E2067" s="84"/>
      <c r="F2067" s="85"/>
      <c r="G2067" s="85"/>
      <c r="H2067" s="85"/>
    </row>
    <row r="2068" spans="1:8">
      <c r="A2068" s="83"/>
      <c r="B2068" s="84"/>
      <c r="C2068" s="84"/>
      <c r="D2068" s="84"/>
      <c r="E2068" s="84"/>
      <c r="F2068" s="85"/>
      <c r="G2068" s="85"/>
      <c r="H2068" s="85"/>
    </row>
    <row r="2069" spans="1:8">
      <c r="A2069" s="83"/>
      <c r="B2069" s="84"/>
      <c r="C2069" s="84"/>
      <c r="D2069" s="84"/>
      <c r="E2069" s="84"/>
      <c r="F2069" s="85"/>
      <c r="G2069" s="85"/>
      <c r="H2069" s="85"/>
    </row>
    <row r="2070" spans="1:8">
      <c r="A2070" s="83"/>
      <c r="B2070" s="84"/>
      <c r="C2070" s="84"/>
      <c r="D2070" s="84"/>
      <c r="E2070" s="84"/>
      <c r="F2070" s="85"/>
      <c r="G2070" s="85"/>
      <c r="H2070" s="85"/>
    </row>
    <row r="2071" spans="1:8">
      <c r="A2071" s="83"/>
      <c r="B2071" s="84"/>
      <c r="C2071" s="84"/>
      <c r="D2071" s="84"/>
      <c r="E2071" s="84"/>
      <c r="F2071" s="85"/>
      <c r="G2071" s="85"/>
      <c r="H2071" s="85"/>
    </row>
    <row r="2072" spans="1:8">
      <c r="A2072" s="83"/>
      <c r="B2072" s="84"/>
      <c r="C2072" s="84"/>
      <c r="D2072" s="84"/>
      <c r="E2072" s="84"/>
      <c r="F2072" s="85"/>
      <c r="G2072" s="85"/>
      <c r="H2072" s="85"/>
    </row>
    <row r="2073" spans="1:8">
      <c r="A2073" s="83"/>
      <c r="B2073" s="84"/>
      <c r="C2073" s="84"/>
      <c r="D2073" s="84"/>
      <c r="E2073" s="84"/>
      <c r="F2073" s="85"/>
      <c r="G2073" s="85"/>
      <c r="H2073" s="85"/>
    </row>
    <row r="2074" spans="1:8">
      <c r="A2074" s="83"/>
      <c r="B2074" s="84"/>
      <c r="C2074" s="84"/>
      <c r="D2074" s="84"/>
      <c r="E2074" s="84"/>
      <c r="F2074" s="85"/>
      <c r="G2074" s="85"/>
      <c r="H2074" s="85"/>
    </row>
    <row r="2075" spans="1:8">
      <c r="A2075" s="83"/>
      <c r="B2075" s="84"/>
      <c r="C2075" s="84"/>
      <c r="D2075" s="84"/>
      <c r="E2075" s="84"/>
      <c r="F2075" s="85"/>
      <c r="G2075" s="85"/>
      <c r="H2075" s="85"/>
    </row>
    <row r="2076" spans="1:8">
      <c r="A2076" s="83"/>
      <c r="B2076" s="84"/>
      <c r="C2076" s="84"/>
      <c r="D2076" s="84"/>
      <c r="E2076" s="84"/>
      <c r="F2076" s="85"/>
      <c r="G2076" s="85"/>
      <c r="H2076" s="85"/>
    </row>
    <row r="2077" spans="1:8">
      <c r="A2077" s="83"/>
      <c r="B2077" s="84"/>
      <c r="C2077" s="84"/>
      <c r="D2077" s="84"/>
      <c r="E2077" s="84"/>
      <c r="F2077" s="85"/>
      <c r="G2077" s="85"/>
      <c r="H2077" s="85"/>
    </row>
    <row r="2078" spans="1:8">
      <c r="A2078" s="83"/>
      <c r="B2078" s="84"/>
      <c r="C2078" s="84"/>
      <c r="D2078" s="84"/>
      <c r="E2078" s="84"/>
      <c r="F2078" s="85"/>
      <c r="G2078" s="85"/>
      <c r="H2078" s="85"/>
    </row>
    <row r="2079" spans="1:8">
      <c r="A2079" s="83"/>
      <c r="B2079" s="84"/>
      <c r="C2079" s="84"/>
      <c r="D2079" s="84"/>
      <c r="E2079" s="84"/>
      <c r="F2079" s="85"/>
      <c r="G2079" s="85"/>
      <c r="H2079" s="85"/>
    </row>
    <row r="2080" spans="1:8">
      <c r="A2080" s="83"/>
      <c r="B2080" s="84"/>
      <c r="C2080" s="84"/>
      <c r="D2080" s="84"/>
      <c r="E2080" s="84"/>
      <c r="F2080" s="85"/>
      <c r="G2080" s="85"/>
      <c r="H2080" s="85"/>
    </row>
    <row r="2081" spans="1:8">
      <c r="A2081" s="83"/>
      <c r="B2081" s="84"/>
      <c r="C2081" s="84"/>
      <c r="D2081" s="84"/>
      <c r="E2081" s="84"/>
      <c r="F2081" s="85"/>
      <c r="G2081" s="85"/>
      <c r="H2081" s="85"/>
    </row>
    <row r="2082" spans="1:8">
      <c r="A2082" s="83"/>
      <c r="B2082" s="84"/>
      <c r="C2082" s="84"/>
      <c r="D2082" s="84"/>
      <c r="E2082" s="84"/>
      <c r="F2082" s="85"/>
      <c r="G2082" s="85"/>
      <c r="H2082" s="85"/>
    </row>
    <row r="2083" spans="1:8">
      <c r="A2083" s="83"/>
      <c r="B2083" s="84"/>
      <c r="C2083" s="84"/>
      <c r="D2083" s="84"/>
      <c r="E2083" s="84"/>
      <c r="F2083" s="85"/>
      <c r="G2083" s="85"/>
      <c r="H2083" s="85"/>
    </row>
    <row r="2084" spans="1:8">
      <c r="A2084" s="83"/>
      <c r="B2084" s="84"/>
      <c r="C2084" s="84"/>
      <c r="D2084" s="84"/>
      <c r="E2084" s="84"/>
      <c r="F2084" s="85"/>
      <c r="G2084" s="85"/>
      <c r="H2084" s="85"/>
    </row>
    <row r="2085" spans="1:8">
      <c r="A2085" s="83"/>
      <c r="B2085" s="84"/>
      <c r="C2085" s="84"/>
      <c r="D2085" s="84"/>
      <c r="E2085" s="84"/>
      <c r="F2085" s="85"/>
      <c r="G2085" s="85"/>
      <c r="H2085" s="85"/>
    </row>
    <row r="2086" spans="1:8">
      <c r="A2086" s="83"/>
      <c r="B2086" s="84"/>
      <c r="C2086" s="84"/>
      <c r="D2086" s="84"/>
      <c r="E2086" s="84"/>
      <c r="F2086" s="85"/>
      <c r="G2086" s="85"/>
      <c r="H2086" s="85"/>
    </row>
    <row r="2087" spans="1:8">
      <c r="A2087" s="83"/>
      <c r="B2087" s="84"/>
      <c r="C2087" s="84"/>
      <c r="D2087" s="84"/>
      <c r="E2087" s="84"/>
      <c r="F2087" s="85"/>
      <c r="G2087" s="85"/>
      <c r="H2087" s="85"/>
    </row>
    <row r="2088" spans="1:8">
      <c r="A2088" s="83"/>
      <c r="B2088" s="84"/>
      <c r="C2088" s="84"/>
      <c r="D2088" s="84"/>
      <c r="E2088" s="84"/>
      <c r="F2088" s="85"/>
      <c r="G2088" s="85"/>
      <c r="H2088" s="85"/>
    </row>
    <row r="2089" spans="1:8">
      <c r="A2089" s="83"/>
      <c r="B2089" s="84"/>
      <c r="C2089" s="84"/>
      <c r="D2089" s="84"/>
      <c r="E2089" s="84"/>
      <c r="F2089" s="85"/>
      <c r="G2089" s="85"/>
      <c r="H2089" s="85"/>
    </row>
    <row r="2090" spans="1:8">
      <c r="A2090" s="83"/>
      <c r="B2090" s="84"/>
      <c r="C2090" s="84"/>
      <c r="D2090" s="84"/>
      <c r="E2090" s="84"/>
      <c r="F2090" s="85"/>
      <c r="G2090" s="85"/>
      <c r="H2090" s="85"/>
    </row>
    <row r="2091" spans="1:8">
      <c r="A2091" s="83"/>
      <c r="B2091" s="84"/>
      <c r="C2091" s="84"/>
      <c r="D2091" s="84"/>
      <c r="E2091" s="84"/>
      <c r="F2091" s="85"/>
      <c r="G2091" s="85"/>
      <c r="H2091" s="85"/>
    </row>
    <row r="2092" spans="1:8">
      <c r="A2092" s="83"/>
      <c r="B2092" s="84"/>
      <c r="C2092" s="84"/>
      <c r="D2092" s="84"/>
      <c r="E2092" s="84"/>
      <c r="F2092" s="85"/>
      <c r="G2092" s="85"/>
      <c r="H2092" s="85"/>
    </row>
    <row r="2093" spans="1:8">
      <c r="A2093" s="83"/>
      <c r="B2093" s="84"/>
      <c r="C2093" s="84"/>
      <c r="D2093" s="84"/>
      <c r="E2093" s="84"/>
      <c r="F2093" s="85"/>
      <c r="G2093" s="85"/>
      <c r="H2093" s="85"/>
    </row>
    <row r="2094" spans="1:8">
      <c r="A2094" s="83"/>
      <c r="B2094" s="84"/>
      <c r="C2094" s="84"/>
      <c r="D2094" s="84"/>
      <c r="E2094" s="84"/>
      <c r="F2094" s="85"/>
      <c r="G2094" s="85"/>
      <c r="H2094" s="85"/>
    </row>
    <row r="2095" spans="1:8">
      <c r="A2095" s="83"/>
      <c r="B2095" s="84"/>
      <c r="C2095" s="84"/>
      <c r="D2095" s="84"/>
      <c r="E2095" s="84"/>
      <c r="F2095" s="85"/>
      <c r="G2095" s="85"/>
      <c r="H2095" s="85"/>
    </row>
    <row r="2096" spans="1:8">
      <c r="A2096" s="83"/>
      <c r="B2096" s="84"/>
      <c r="C2096" s="84"/>
      <c r="D2096" s="84"/>
      <c r="E2096" s="84"/>
      <c r="F2096" s="85"/>
      <c r="G2096" s="85"/>
      <c r="H2096" s="85"/>
    </row>
    <row r="2097" spans="1:8">
      <c r="A2097" s="83"/>
      <c r="B2097" s="84"/>
      <c r="C2097" s="84"/>
      <c r="D2097" s="84"/>
      <c r="E2097" s="84"/>
      <c r="F2097" s="85"/>
      <c r="G2097" s="85"/>
      <c r="H2097" s="85"/>
    </row>
    <row r="2098" spans="1:8">
      <c r="A2098" s="83"/>
      <c r="B2098" s="84"/>
      <c r="C2098" s="84"/>
      <c r="D2098" s="84"/>
      <c r="E2098" s="84"/>
      <c r="F2098" s="85"/>
      <c r="G2098" s="85"/>
      <c r="H2098" s="85"/>
    </row>
    <row r="2099" spans="1:8">
      <c r="A2099" s="83"/>
      <c r="B2099" s="84"/>
      <c r="C2099" s="84"/>
      <c r="D2099" s="84"/>
      <c r="E2099" s="84"/>
      <c r="F2099" s="85"/>
      <c r="G2099" s="85"/>
      <c r="H2099" s="85"/>
    </row>
    <row r="2100" spans="1:8">
      <c r="A2100" s="83"/>
      <c r="B2100" s="84"/>
      <c r="C2100" s="84"/>
      <c r="D2100" s="84"/>
      <c r="E2100" s="84"/>
      <c r="F2100" s="85"/>
      <c r="G2100" s="85"/>
      <c r="H2100" s="85"/>
    </row>
    <row r="2101" spans="1:8">
      <c r="A2101" s="83"/>
      <c r="B2101" s="84"/>
      <c r="C2101" s="84"/>
      <c r="D2101" s="84"/>
      <c r="E2101" s="84"/>
      <c r="F2101" s="85"/>
      <c r="G2101" s="85"/>
      <c r="H2101" s="85"/>
    </row>
    <row r="2102" spans="1:8">
      <c r="A2102" s="83"/>
      <c r="B2102" s="84"/>
      <c r="C2102" s="84"/>
      <c r="D2102" s="84"/>
      <c r="E2102" s="84"/>
      <c r="F2102" s="85"/>
      <c r="G2102" s="85"/>
      <c r="H2102" s="85"/>
    </row>
    <row r="2103" spans="1:8">
      <c r="A2103" s="83"/>
      <c r="B2103" s="84"/>
      <c r="C2103" s="84"/>
      <c r="D2103" s="84"/>
      <c r="E2103" s="84"/>
      <c r="F2103" s="85"/>
      <c r="G2103" s="85"/>
      <c r="H2103" s="85"/>
    </row>
    <row r="2104" spans="1:8">
      <c r="A2104" s="83"/>
      <c r="B2104" s="84"/>
      <c r="C2104" s="84"/>
      <c r="D2104" s="84"/>
      <c r="E2104" s="84"/>
      <c r="F2104" s="85"/>
      <c r="G2104" s="85"/>
      <c r="H2104" s="85"/>
    </row>
    <row r="2105" spans="1:8">
      <c r="A2105" s="83"/>
      <c r="B2105" s="84"/>
      <c r="C2105" s="84"/>
      <c r="D2105" s="84"/>
      <c r="E2105" s="84"/>
      <c r="F2105" s="85"/>
      <c r="G2105" s="85"/>
      <c r="H2105" s="85"/>
    </row>
    <row r="2106" spans="1:8">
      <c r="A2106" s="83"/>
      <c r="B2106" s="84"/>
      <c r="C2106" s="84"/>
      <c r="D2106" s="84"/>
      <c r="E2106" s="84"/>
      <c r="F2106" s="85"/>
      <c r="G2106" s="85"/>
      <c r="H2106" s="85"/>
    </row>
    <row r="2107" spans="1:8">
      <c r="A2107" s="83"/>
      <c r="B2107" s="84"/>
      <c r="C2107" s="84"/>
      <c r="D2107" s="84"/>
      <c r="E2107" s="84"/>
      <c r="F2107" s="85"/>
      <c r="G2107" s="85"/>
      <c r="H2107" s="85"/>
    </row>
    <row r="2108" spans="1:8">
      <c r="A2108" s="83"/>
      <c r="B2108" s="84"/>
      <c r="C2108" s="84"/>
      <c r="D2108" s="84"/>
      <c r="E2108" s="84"/>
      <c r="F2108" s="85"/>
      <c r="G2108" s="85"/>
      <c r="H2108" s="85"/>
    </row>
    <row r="2109" spans="1:8">
      <c r="A2109" s="83"/>
      <c r="B2109" s="84"/>
      <c r="C2109" s="84"/>
      <c r="D2109" s="84"/>
      <c r="E2109" s="84"/>
      <c r="F2109" s="85"/>
      <c r="G2109" s="85"/>
      <c r="H2109" s="85"/>
    </row>
    <row r="2110" spans="1:8">
      <c r="A2110" s="83"/>
      <c r="B2110" s="84"/>
      <c r="C2110" s="84"/>
      <c r="D2110" s="84"/>
      <c r="E2110" s="84"/>
      <c r="F2110" s="85"/>
      <c r="G2110" s="85"/>
      <c r="H2110" s="85"/>
    </row>
    <row r="2111" spans="1:8">
      <c r="A2111" s="83"/>
      <c r="B2111" s="84"/>
      <c r="C2111" s="84"/>
      <c r="D2111" s="84"/>
      <c r="E2111" s="84"/>
      <c r="F2111" s="85"/>
      <c r="G2111" s="85"/>
      <c r="H2111" s="85"/>
    </row>
    <row r="2112" spans="1:8">
      <c r="A2112" s="83"/>
      <c r="B2112" s="84"/>
      <c r="C2112" s="84"/>
      <c r="D2112" s="84"/>
      <c r="E2112" s="84"/>
      <c r="F2112" s="85"/>
      <c r="G2112" s="85"/>
      <c r="H2112" s="85"/>
    </row>
    <row r="2113" spans="1:8">
      <c r="A2113" s="83"/>
      <c r="B2113" s="84"/>
      <c r="C2113" s="84"/>
      <c r="D2113" s="84"/>
      <c r="E2113" s="84"/>
      <c r="F2113" s="85"/>
      <c r="G2113" s="85"/>
      <c r="H2113" s="85"/>
    </row>
    <row r="2114" spans="1:8">
      <c r="A2114" s="83"/>
      <c r="B2114" s="84"/>
      <c r="C2114" s="84"/>
      <c r="D2114" s="84"/>
      <c r="E2114" s="84"/>
      <c r="F2114" s="85"/>
      <c r="G2114" s="85"/>
      <c r="H2114" s="85"/>
    </row>
    <row r="2115" spans="1:8">
      <c r="A2115" s="83"/>
      <c r="B2115" s="84"/>
      <c r="C2115" s="84"/>
      <c r="D2115" s="84"/>
      <c r="E2115" s="84"/>
      <c r="F2115" s="85"/>
      <c r="G2115" s="85"/>
      <c r="H2115" s="85"/>
    </row>
    <row r="2116" spans="1:8">
      <c r="A2116" s="83"/>
      <c r="B2116" s="84"/>
      <c r="C2116" s="84"/>
      <c r="D2116" s="84"/>
      <c r="E2116" s="84"/>
      <c r="F2116" s="85"/>
      <c r="G2116" s="85"/>
      <c r="H2116" s="85"/>
    </row>
    <row r="2117" spans="1:8">
      <c r="A2117" s="83"/>
      <c r="B2117" s="84"/>
      <c r="C2117" s="84"/>
      <c r="D2117" s="84"/>
      <c r="E2117" s="84"/>
      <c r="F2117" s="85"/>
      <c r="G2117" s="85"/>
      <c r="H2117" s="85"/>
    </row>
    <row r="2118" spans="1:8">
      <c r="A2118" s="83"/>
      <c r="B2118" s="84"/>
      <c r="C2118" s="84"/>
      <c r="D2118" s="84"/>
      <c r="E2118" s="84"/>
      <c r="F2118" s="85"/>
      <c r="G2118" s="85"/>
      <c r="H2118" s="85"/>
    </row>
    <row r="2119" spans="1:8">
      <c r="A2119" s="83"/>
      <c r="B2119" s="84"/>
      <c r="C2119" s="84"/>
      <c r="D2119" s="84"/>
      <c r="E2119" s="84"/>
      <c r="F2119" s="85"/>
      <c r="G2119" s="85"/>
      <c r="H2119" s="85"/>
    </row>
    <row r="2120" spans="1:8">
      <c r="A2120" s="83"/>
      <c r="B2120" s="84"/>
      <c r="C2120" s="84"/>
      <c r="D2120" s="84"/>
      <c r="E2120" s="84"/>
      <c r="F2120" s="85"/>
      <c r="G2120" s="85"/>
      <c r="H2120" s="85"/>
    </row>
    <row r="2121" spans="1:8">
      <c r="A2121" s="83"/>
      <c r="B2121" s="84"/>
      <c r="C2121" s="84"/>
      <c r="D2121" s="84"/>
      <c r="E2121" s="84"/>
      <c r="F2121" s="85"/>
      <c r="G2121" s="85"/>
      <c r="H2121" s="85"/>
    </row>
    <row r="2122" spans="1:8">
      <c r="A2122" s="83"/>
      <c r="B2122" s="84"/>
      <c r="C2122" s="84"/>
      <c r="D2122" s="84"/>
      <c r="E2122" s="84"/>
      <c r="F2122" s="85"/>
      <c r="G2122" s="85"/>
      <c r="H2122" s="85"/>
    </row>
    <row r="2123" spans="1:8">
      <c r="A2123" s="83"/>
      <c r="B2123" s="84"/>
      <c r="C2123" s="84"/>
      <c r="D2123" s="84"/>
      <c r="E2123" s="84"/>
      <c r="F2123" s="85"/>
      <c r="G2123" s="85"/>
      <c r="H2123" s="85"/>
    </row>
    <row r="2124" spans="1:8">
      <c r="A2124" s="83"/>
      <c r="B2124" s="84"/>
      <c r="C2124" s="84"/>
      <c r="D2124" s="84"/>
      <c r="E2124" s="84"/>
      <c r="F2124" s="85"/>
      <c r="G2124" s="85"/>
      <c r="H2124" s="85"/>
    </row>
    <row r="2125" spans="1:8">
      <c r="A2125" s="83"/>
      <c r="B2125" s="84"/>
      <c r="C2125" s="84"/>
      <c r="D2125" s="84"/>
      <c r="E2125" s="84"/>
      <c r="F2125" s="85"/>
      <c r="G2125" s="85"/>
      <c r="H2125" s="85"/>
    </row>
    <row r="2126" spans="1:8">
      <c r="A2126" s="83"/>
      <c r="B2126" s="84"/>
      <c r="C2126" s="84"/>
      <c r="D2126" s="84"/>
      <c r="E2126" s="84"/>
      <c r="F2126" s="85"/>
      <c r="G2126" s="85"/>
      <c r="H2126" s="85"/>
    </row>
    <row r="2127" spans="1:8">
      <c r="A2127" s="83"/>
      <c r="B2127" s="84"/>
      <c r="C2127" s="84"/>
      <c r="D2127" s="84"/>
      <c r="E2127" s="84"/>
      <c r="F2127" s="85"/>
      <c r="G2127" s="85"/>
      <c r="H2127" s="85"/>
    </row>
    <row r="2128" spans="1:8">
      <c r="A2128" s="83"/>
      <c r="B2128" s="84"/>
      <c r="C2128" s="84"/>
      <c r="D2128" s="84"/>
      <c r="E2128" s="84"/>
      <c r="F2128" s="85"/>
      <c r="G2128" s="85"/>
      <c r="H2128" s="85"/>
    </row>
    <row r="2129" spans="1:8">
      <c r="A2129" s="83"/>
      <c r="B2129" s="84"/>
      <c r="C2129" s="84"/>
      <c r="D2129" s="84"/>
      <c r="E2129" s="84"/>
      <c r="F2129" s="85"/>
      <c r="G2129" s="85"/>
      <c r="H2129" s="85"/>
    </row>
    <row r="2130" spans="1:8">
      <c r="A2130" s="83"/>
      <c r="B2130" s="84"/>
      <c r="C2130" s="84"/>
      <c r="D2130" s="84"/>
      <c r="E2130" s="84"/>
      <c r="F2130" s="85"/>
      <c r="G2130" s="85"/>
      <c r="H2130" s="85"/>
    </row>
    <row r="2131" spans="1:8">
      <c r="A2131" s="83"/>
      <c r="B2131" s="84"/>
      <c r="C2131" s="84"/>
      <c r="D2131" s="84"/>
      <c r="E2131" s="84"/>
      <c r="F2131" s="85"/>
      <c r="G2131" s="85"/>
      <c r="H2131" s="85"/>
    </row>
    <row r="2132" spans="1:8">
      <c r="A2132" s="83"/>
      <c r="B2132" s="84"/>
      <c r="C2132" s="84"/>
      <c r="D2132" s="84"/>
      <c r="E2132" s="84"/>
      <c r="F2132" s="85"/>
      <c r="G2132" s="85"/>
      <c r="H2132" s="85"/>
    </row>
    <row r="2133" spans="1:8">
      <c r="A2133" s="83"/>
      <c r="B2133" s="84"/>
      <c r="C2133" s="84"/>
      <c r="D2133" s="84"/>
      <c r="E2133" s="84"/>
      <c r="F2133" s="85"/>
      <c r="G2133" s="85"/>
      <c r="H2133" s="85"/>
    </row>
    <row r="2134" spans="1:8">
      <c r="A2134" s="83"/>
      <c r="B2134" s="84"/>
      <c r="C2134" s="84"/>
      <c r="D2134" s="84"/>
      <c r="E2134" s="84"/>
      <c r="F2134" s="85"/>
      <c r="G2134" s="85"/>
      <c r="H2134" s="85"/>
    </row>
    <row r="2135" spans="1:8">
      <c r="A2135" s="83"/>
      <c r="B2135" s="84"/>
      <c r="C2135" s="84"/>
      <c r="D2135" s="84"/>
      <c r="E2135" s="84"/>
      <c r="F2135" s="85"/>
      <c r="G2135" s="85"/>
      <c r="H2135" s="85"/>
    </row>
    <row r="2136" spans="1:8">
      <c r="A2136" s="83"/>
      <c r="B2136" s="84"/>
      <c r="C2136" s="84"/>
      <c r="D2136" s="84"/>
      <c r="E2136" s="84"/>
      <c r="F2136" s="85"/>
      <c r="G2136" s="85"/>
      <c r="H2136" s="85"/>
    </row>
    <row r="2137" spans="1:8">
      <c r="A2137" s="83"/>
      <c r="B2137" s="84"/>
      <c r="C2137" s="84"/>
      <c r="D2137" s="84"/>
      <c r="E2137" s="84"/>
      <c r="F2137" s="85"/>
      <c r="G2137" s="85"/>
      <c r="H2137" s="85"/>
    </row>
    <row r="2138" spans="1:8">
      <c r="A2138" s="83"/>
      <c r="B2138" s="84"/>
      <c r="C2138" s="84"/>
      <c r="D2138" s="84"/>
      <c r="E2138" s="84"/>
      <c r="F2138" s="85"/>
      <c r="G2138" s="85"/>
      <c r="H2138" s="85"/>
    </row>
    <row r="2139" spans="1:8">
      <c r="A2139" s="83"/>
      <c r="B2139" s="84"/>
      <c r="C2139" s="84"/>
      <c r="D2139" s="84"/>
      <c r="E2139" s="84"/>
      <c r="F2139" s="85"/>
      <c r="G2139" s="85"/>
      <c r="H2139" s="85"/>
    </row>
    <row r="2140" spans="1:8">
      <c r="A2140" s="83"/>
      <c r="B2140" s="84"/>
      <c r="C2140" s="84"/>
      <c r="D2140" s="84"/>
      <c r="E2140" s="84"/>
      <c r="F2140" s="85"/>
      <c r="G2140" s="85"/>
      <c r="H2140" s="85"/>
    </row>
    <row r="2141" spans="1:8">
      <c r="A2141" s="83"/>
      <c r="B2141" s="84"/>
      <c r="C2141" s="84"/>
      <c r="D2141" s="84"/>
      <c r="E2141" s="84"/>
      <c r="F2141" s="85"/>
      <c r="G2141" s="85"/>
      <c r="H2141" s="85"/>
    </row>
    <row r="2142" spans="1:8">
      <c r="A2142" s="83"/>
      <c r="B2142" s="84"/>
      <c r="C2142" s="84"/>
      <c r="D2142" s="84"/>
      <c r="E2142" s="84"/>
      <c r="F2142" s="85"/>
      <c r="G2142" s="85"/>
      <c r="H2142" s="85"/>
    </row>
    <row r="2143" spans="1:8">
      <c r="A2143" s="83"/>
      <c r="B2143" s="84"/>
      <c r="C2143" s="84"/>
      <c r="D2143" s="84"/>
      <c r="E2143" s="84"/>
      <c r="F2143" s="85"/>
      <c r="G2143" s="85"/>
      <c r="H2143" s="85"/>
    </row>
    <row r="2144" spans="1:8">
      <c r="A2144" s="83"/>
      <c r="B2144" s="84"/>
      <c r="C2144" s="84"/>
      <c r="D2144" s="84"/>
      <c r="E2144" s="84"/>
      <c r="F2144" s="85"/>
      <c r="G2144" s="85"/>
      <c r="H2144" s="85"/>
    </row>
    <row r="2145" spans="1:8">
      <c r="A2145" s="83"/>
      <c r="B2145" s="84"/>
      <c r="C2145" s="84"/>
      <c r="D2145" s="84"/>
      <c r="E2145" s="84"/>
      <c r="F2145" s="85"/>
      <c r="G2145" s="85"/>
      <c r="H2145" s="85"/>
    </row>
    <row r="2146" spans="1:8">
      <c r="A2146" s="83"/>
      <c r="B2146" s="84"/>
      <c r="C2146" s="84"/>
      <c r="D2146" s="84"/>
      <c r="E2146" s="84"/>
      <c r="F2146" s="85"/>
      <c r="G2146" s="85"/>
      <c r="H2146" s="85"/>
    </row>
    <row r="2147" spans="1:8">
      <c r="A2147" s="83"/>
      <c r="B2147" s="84"/>
      <c r="C2147" s="84"/>
      <c r="D2147" s="84"/>
      <c r="E2147" s="84"/>
      <c r="F2147" s="85"/>
      <c r="G2147" s="85"/>
      <c r="H2147" s="85"/>
    </row>
    <row r="2148" spans="1:8">
      <c r="A2148" s="83"/>
      <c r="B2148" s="84"/>
      <c r="C2148" s="84"/>
      <c r="D2148" s="84"/>
      <c r="E2148" s="84"/>
      <c r="F2148" s="85"/>
      <c r="G2148" s="85"/>
      <c r="H2148" s="85"/>
    </row>
    <row r="2149" spans="1:8">
      <c r="A2149" s="83"/>
      <c r="B2149" s="84"/>
      <c r="C2149" s="84"/>
      <c r="D2149" s="84"/>
      <c r="E2149" s="84"/>
      <c r="F2149" s="85"/>
      <c r="G2149" s="85"/>
      <c r="H2149" s="85"/>
    </row>
    <row r="2150" spans="1:8">
      <c r="A2150" s="83"/>
      <c r="B2150" s="84"/>
      <c r="C2150" s="84"/>
      <c r="D2150" s="84"/>
      <c r="E2150" s="84"/>
      <c r="F2150" s="85"/>
      <c r="G2150" s="85"/>
      <c r="H2150" s="85"/>
    </row>
    <row r="2151" spans="1:8">
      <c r="A2151" s="83"/>
      <c r="B2151" s="84"/>
      <c r="C2151" s="84"/>
      <c r="D2151" s="84"/>
      <c r="E2151" s="84"/>
      <c r="F2151" s="85"/>
      <c r="G2151" s="85"/>
      <c r="H2151" s="85"/>
    </row>
    <row r="2152" spans="1:8">
      <c r="A2152" s="83"/>
      <c r="B2152" s="84"/>
      <c r="C2152" s="84"/>
      <c r="D2152" s="84"/>
      <c r="E2152" s="84"/>
      <c r="F2152" s="85"/>
      <c r="G2152" s="85"/>
      <c r="H2152" s="85"/>
    </row>
    <row r="2153" spans="1:8">
      <c r="A2153" s="83"/>
      <c r="B2153" s="84"/>
      <c r="C2153" s="84"/>
      <c r="D2153" s="84"/>
      <c r="E2153" s="84"/>
      <c r="F2153" s="85"/>
      <c r="G2153" s="85"/>
      <c r="H2153" s="85"/>
    </row>
    <row r="2154" spans="1:8">
      <c r="A2154" s="83"/>
      <c r="B2154" s="84"/>
      <c r="C2154" s="84"/>
      <c r="D2154" s="84"/>
      <c r="E2154" s="84"/>
      <c r="F2154" s="85"/>
      <c r="G2154" s="85"/>
      <c r="H2154" s="85"/>
    </row>
    <row r="2155" spans="1:8">
      <c r="A2155" s="83"/>
      <c r="B2155" s="84"/>
      <c r="C2155" s="84"/>
      <c r="D2155" s="84"/>
      <c r="E2155" s="84"/>
      <c r="F2155" s="85"/>
      <c r="G2155" s="85"/>
      <c r="H2155" s="85"/>
    </row>
    <row r="2156" spans="1:8">
      <c r="A2156" s="83"/>
      <c r="B2156" s="84"/>
      <c r="C2156" s="84"/>
      <c r="D2156" s="84"/>
      <c r="E2156" s="84"/>
      <c r="F2156" s="85"/>
      <c r="G2156" s="85"/>
      <c r="H2156" s="85"/>
    </row>
    <row r="2157" spans="1:8">
      <c r="A2157" s="83"/>
      <c r="B2157" s="84"/>
      <c r="C2157" s="84"/>
      <c r="D2157" s="84"/>
      <c r="E2157" s="84"/>
      <c r="F2157" s="85"/>
      <c r="G2157" s="85"/>
      <c r="H2157" s="85"/>
    </row>
    <row r="2158" spans="1:8">
      <c r="A2158" s="83"/>
      <c r="B2158" s="84"/>
      <c r="C2158" s="84"/>
      <c r="D2158" s="84"/>
      <c r="E2158" s="84"/>
      <c r="F2158" s="85"/>
      <c r="G2158" s="85"/>
      <c r="H2158" s="85"/>
    </row>
    <row r="2159" spans="1:8">
      <c r="A2159" s="83"/>
      <c r="B2159" s="84"/>
      <c r="C2159" s="84"/>
      <c r="D2159" s="84"/>
      <c r="E2159" s="84"/>
      <c r="F2159" s="85"/>
      <c r="G2159" s="85"/>
      <c r="H2159" s="85"/>
    </row>
    <row r="2160" spans="1:8">
      <c r="A2160" s="83"/>
      <c r="B2160" s="84"/>
      <c r="C2160" s="84"/>
      <c r="D2160" s="84"/>
      <c r="E2160" s="84"/>
      <c r="F2160" s="85"/>
      <c r="G2160" s="85"/>
      <c r="H2160" s="85"/>
    </row>
    <row r="2161" spans="1:8">
      <c r="A2161" s="83"/>
      <c r="B2161" s="84"/>
      <c r="C2161" s="84"/>
      <c r="D2161" s="84"/>
      <c r="E2161" s="84"/>
      <c r="F2161" s="85"/>
      <c r="G2161" s="85"/>
      <c r="H2161" s="85"/>
    </row>
    <row r="2162" spans="1:8">
      <c r="A2162" s="83"/>
      <c r="B2162" s="84"/>
      <c r="C2162" s="84"/>
      <c r="D2162" s="84"/>
      <c r="E2162" s="84"/>
      <c r="F2162" s="85"/>
      <c r="G2162" s="85"/>
      <c r="H2162" s="85"/>
    </row>
    <row r="2163" spans="1:8">
      <c r="A2163" s="83"/>
      <c r="B2163" s="84"/>
      <c r="C2163" s="84"/>
      <c r="D2163" s="84"/>
      <c r="E2163" s="84"/>
      <c r="F2163" s="85"/>
      <c r="G2163" s="85"/>
      <c r="H2163" s="85"/>
    </row>
    <row r="2164" spans="1:8">
      <c r="A2164" s="83"/>
      <c r="B2164" s="84"/>
      <c r="C2164" s="84"/>
      <c r="D2164" s="84"/>
      <c r="E2164" s="84"/>
      <c r="F2164" s="85"/>
      <c r="G2164" s="85"/>
      <c r="H2164" s="85"/>
    </row>
    <row r="2165" spans="1:8">
      <c r="A2165" s="83"/>
      <c r="B2165" s="84"/>
      <c r="C2165" s="84"/>
      <c r="D2165" s="84"/>
      <c r="E2165" s="84"/>
      <c r="F2165" s="85"/>
      <c r="G2165" s="85"/>
      <c r="H2165" s="85"/>
    </row>
    <row r="2166" spans="1:8">
      <c r="A2166" s="83"/>
      <c r="B2166" s="84"/>
      <c r="C2166" s="84"/>
      <c r="D2166" s="84"/>
      <c r="E2166" s="84"/>
      <c r="F2166" s="85"/>
      <c r="G2166" s="85"/>
      <c r="H2166" s="85"/>
    </row>
    <row r="2167" spans="1:8">
      <c r="A2167" s="83"/>
      <c r="B2167" s="84"/>
      <c r="C2167" s="84"/>
      <c r="D2167" s="84"/>
      <c r="E2167" s="84"/>
      <c r="F2167" s="85"/>
      <c r="G2167" s="85"/>
      <c r="H2167" s="85"/>
    </row>
    <row r="2168" spans="1:8">
      <c r="A2168" s="83"/>
      <c r="B2168" s="84"/>
      <c r="C2168" s="84"/>
      <c r="D2168" s="84"/>
      <c r="E2168" s="84"/>
      <c r="F2168" s="85"/>
      <c r="G2168" s="85"/>
      <c r="H2168" s="85"/>
    </row>
    <row r="2169" spans="1:8">
      <c r="A2169" s="83"/>
      <c r="B2169" s="84"/>
      <c r="C2169" s="84"/>
      <c r="D2169" s="84"/>
      <c r="E2169" s="84"/>
      <c r="F2169" s="85"/>
      <c r="G2169" s="85"/>
      <c r="H2169" s="85"/>
    </row>
    <row r="2170" spans="1:8">
      <c r="A2170" s="83"/>
      <c r="B2170" s="84"/>
      <c r="C2170" s="84"/>
      <c r="D2170" s="84"/>
      <c r="E2170" s="84"/>
      <c r="F2170" s="85"/>
      <c r="G2170" s="85"/>
      <c r="H2170" s="85"/>
    </row>
    <row r="2171" spans="1:8">
      <c r="A2171" s="83"/>
      <c r="B2171" s="84"/>
      <c r="C2171" s="84"/>
      <c r="D2171" s="84"/>
      <c r="E2171" s="84"/>
      <c r="F2171" s="85"/>
      <c r="G2171" s="85"/>
      <c r="H2171" s="85"/>
    </row>
    <row r="2172" spans="1:8">
      <c r="A2172" s="83"/>
      <c r="B2172" s="84"/>
      <c r="C2172" s="84"/>
      <c r="D2172" s="84"/>
      <c r="E2172" s="84"/>
      <c r="F2172" s="85"/>
      <c r="G2172" s="85"/>
      <c r="H2172" s="85"/>
    </row>
    <row r="2173" spans="1:8">
      <c r="A2173" s="83"/>
      <c r="B2173" s="84"/>
      <c r="C2173" s="84"/>
      <c r="D2173" s="84"/>
      <c r="E2173" s="84"/>
      <c r="F2173" s="85"/>
      <c r="G2173" s="85"/>
      <c r="H2173" s="85"/>
    </row>
    <row r="2174" spans="1:8">
      <c r="A2174" s="83"/>
      <c r="B2174" s="84"/>
      <c r="C2174" s="84"/>
      <c r="D2174" s="84"/>
      <c r="E2174" s="84"/>
      <c r="F2174" s="85"/>
      <c r="G2174" s="85"/>
      <c r="H2174" s="85"/>
    </row>
    <row r="2175" spans="1:8">
      <c r="A2175" s="83"/>
      <c r="B2175" s="84"/>
      <c r="C2175" s="84"/>
      <c r="D2175" s="84"/>
      <c r="E2175" s="84"/>
      <c r="F2175" s="85"/>
      <c r="G2175" s="85"/>
      <c r="H2175" s="85"/>
    </row>
    <row r="2176" spans="1:8">
      <c r="A2176" s="83"/>
      <c r="B2176" s="84"/>
      <c r="C2176" s="84"/>
      <c r="D2176" s="84"/>
      <c r="E2176" s="84"/>
      <c r="F2176" s="85"/>
      <c r="G2176" s="85"/>
      <c r="H2176" s="85"/>
    </row>
    <row r="2177" spans="1:8">
      <c r="A2177" s="83"/>
      <c r="B2177" s="84"/>
      <c r="C2177" s="84"/>
      <c r="D2177" s="84"/>
      <c r="E2177" s="84"/>
      <c r="F2177" s="85"/>
      <c r="G2177" s="85"/>
      <c r="H2177" s="85"/>
    </row>
    <row r="2178" spans="1:8">
      <c r="A2178" s="83"/>
      <c r="B2178" s="84"/>
      <c r="C2178" s="84"/>
      <c r="D2178" s="84"/>
      <c r="E2178" s="84"/>
      <c r="F2178" s="85"/>
      <c r="G2178" s="85"/>
      <c r="H2178" s="85"/>
    </row>
    <row r="2179" spans="1:8">
      <c r="A2179" s="83"/>
      <c r="B2179" s="84"/>
      <c r="C2179" s="84"/>
      <c r="D2179" s="84"/>
      <c r="E2179" s="84"/>
      <c r="F2179" s="85"/>
      <c r="G2179" s="85"/>
      <c r="H2179" s="85"/>
    </row>
    <row r="2180" spans="1:8">
      <c r="A2180" s="83"/>
      <c r="B2180" s="84"/>
      <c r="C2180" s="84"/>
      <c r="D2180" s="84"/>
      <c r="E2180" s="84"/>
      <c r="F2180" s="85"/>
      <c r="G2180" s="85"/>
      <c r="H2180" s="85"/>
    </row>
    <row r="2181" spans="1:8">
      <c r="A2181" s="83"/>
      <c r="B2181" s="84"/>
      <c r="C2181" s="84"/>
      <c r="D2181" s="84"/>
      <c r="E2181" s="84"/>
      <c r="F2181" s="85"/>
      <c r="G2181" s="85"/>
      <c r="H2181" s="85"/>
    </row>
    <row r="2182" spans="1:8">
      <c r="A2182" s="83"/>
      <c r="B2182" s="84"/>
      <c r="C2182" s="84"/>
      <c r="D2182" s="84"/>
      <c r="E2182" s="84"/>
      <c r="F2182" s="85"/>
      <c r="G2182" s="85"/>
      <c r="H2182" s="85"/>
    </row>
    <row r="2183" spans="1:8">
      <c r="A2183" s="83"/>
      <c r="B2183" s="84"/>
      <c r="C2183" s="84"/>
      <c r="D2183" s="84"/>
      <c r="E2183" s="84"/>
      <c r="F2183" s="85"/>
      <c r="G2183" s="85"/>
      <c r="H2183" s="85"/>
    </row>
    <row r="2184" spans="1:8">
      <c r="A2184" s="83"/>
      <c r="B2184" s="84"/>
      <c r="C2184" s="84"/>
      <c r="D2184" s="84"/>
      <c r="E2184" s="84"/>
      <c r="F2184" s="85"/>
      <c r="G2184" s="85"/>
      <c r="H2184" s="85"/>
    </row>
    <row r="2185" spans="1:8">
      <c r="A2185" s="83"/>
      <c r="B2185" s="84"/>
      <c r="C2185" s="84"/>
      <c r="D2185" s="84"/>
      <c r="E2185" s="84"/>
      <c r="F2185" s="85"/>
      <c r="G2185" s="85"/>
      <c r="H2185" s="85"/>
    </row>
    <row r="2186" spans="1:8">
      <c r="A2186" s="83"/>
      <c r="B2186" s="84"/>
      <c r="C2186" s="84"/>
      <c r="D2186" s="84"/>
      <c r="E2186" s="84"/>
      <c r="F2186" s="85"/>
      <c r="G2186" s="85"/>
      <c r="H2186" s="85"/>
    </row>
    <row r="2187" spans="1:8">
      <c r="A2187" s="83"/>
      <c r="B2187" s="84"/>
      <c r="C2187" s="84"/>
      <c r="D2187" s="84"/>
      <c r="E2187" s="84"/>
      <c r="F2187" s="85"/>
      <c r="G2187" s="85"/>
      <c r="H2187" s="85"/>
    </row>
    <row r="2188" spans="1:8">
      <c r="A2188" s="83"/>
      <c r="B2188" s="84"/>
      <c r="C2188" s="84"/>
      <c r="D2188" s="84"/>
      <c r="E2188" s="84"/>
      <c r="F2188" s="85"/>
      <c r="G2188" s="85"/>
      <c r="H2188" s="85"/>
    </row>
    <row r="2189" spans="1:8">
      <c r="A2189" s="83"/>
      <c r="B2189" s="84"/>
      <c r="C2189" s="84"/>
      <c r="D2189" s="84"/>
      <c r="E2189" s="84"/>
      <c r="F2189" s="85"/>
      <c r="G2189" s="85"/>
      <c r="H2189" s="85"/>
    </row>
    <row r="2190" spans="1:8">
      <c r="A2190" s="83"/>
      <c r="B2190" s="84"/>
      <c r="C2190" s="84"/>
      <c r="D2190" s="84"/>
      <c r="E2190" s="84"/>
      <c r="F2190" s="85"/>
      <c r="G2190" s="85"/>
      <c r="H2190" s="85"/>
    </row>
    <row r="2191" spans="1:8">
      <c r="A2191" s="83"/>
      <c r="B2191" s="84"/>
      <c r="C2191" s="84"/>
      <c r="D2191" s="84"/>
      <c r="E2191" s="84"/>
      <c r="F2191" s="85"/>
      <c r="G2191" s="85"/>
      <c r="H2191" s="85"/>
    </row>
    <row r="2192" spans="1:8">
      <c r="A2192" s="83"/>
      <c r="B2192" s="84"/>
      <c r="C2192" s="84"/>
      <c r="D2192" s="84"/>
      <c r="E2192" s="84"/>
      <c r="F2192" s="85"/>
      <c r="G2192" s="85"/>
      <c r="H2192" s="85"/>
    </row>
    <row r="2193" spans="1:8">
      <c r="A2193" s="83"/>
      <c r="B2193" s="84"/>
      <c r="C2193" s="84"/>
      <c r="D2193" s="84"/>
      <c r="E2193" s="84"/>
      <c r="F2193" s="85"/>
      <c r="G2193" s="85"/>
      <c r="H2193" s="85"/>
    </row>
    <row r="2194" spans="1:8">
      <c r="A2194" s="83"/>
      <c r="B2194" s="84"/>
      <c r="C2194" s="84"/>
      <c r="D2194" s="84"/>
      <c r="E2194" s="84"/>
      <c r="F2194" s="85"/>
      <c r="G2194" s="85"/>
      <c r="H2194" s="85"/>
    </row>
    <row r="2195" spans="1:8">
      <c r="A2195" s="83"/>
      <c r="B2195" s="84"/>
      <c r="C2195" s="84"/>
      <c r="D2195" s="84"/>
      <c r="E2195" s="84"/>
      <c r="F2195" s="85"/>
      <c r="G2195" s="85"/>
      <c r="H2195" s="85"/>
    </row>
    <row r="2196" spans="1:8">
      <c r="A2196" s="83"/>
      <c r="B2196" s="84"/>
      <c r="C2196" s="84"/>
      <c r="D2196" s="84"/>
      <c r="E2196" s="84"/>
      <c r="F2196" s="85"/>
      <c r="G2196" s="85"/>
      <c r="H2196" s="85"/>
    </row>
    <row r="2197" spans="1:8">
      <c r="A2197" s="83"/>
      <c r="B2197" s="84"/>
      <c r="C2197" s="84"/>
      <c r="D2197" s="84"/>
      <c r="E2197" s="84"/>
      <c r="F2197" s="85"/>
      <c r="G2197" s="85"/>
      <c r="H2197" s="85"/>
    </row>
    <row r="2198" spans="1:8">
      <c r="A2198" s="83"/>
      <c r="B2198" s="84"/>
      <c r="C2198" s="84"/>
      <c r="D2198" s="84"/>
      <c r="E2198" s="84"/>
      <c r="F2198" s="85"/>
      <c r="G2198" s="85"/>
      <c r="H2198" s="85"/>
    </row>
    <row r="2199" spans="1:8">
      <c r="A2199" s="83"/>
      <c r="B2199" s="84"/>
      <c r="C2199" s="84"/>
      <c r="D2199" s="84"/>
      <c r="E2199" s="84"/>
      <c r="F2199" s="85"/>
      <c r="G2199" s="85"/>
      <c r="H2199" s="85"/>
    </row>
    <row r="2200" spans="1:8">
      <c r="A2200" s="83"/>
      <c r="B2200" s="84"/>
      <c r="C2200" s="84"/>
      <c r="D2200" s="84"/>
      <c r="E2200" s="84"/>
      <c r="F2200" s="85"/>
      <c r="G2200" s="85"/>
      <c r="H2200" s="85"/>
    </row>
    <row r="2201" spans="1:8">
      <c r="A2201" s="83"/>
      <c r="B2201" s="84"/>
      <c r="C2201" s="84"/>
      <c r="D2201" s="84"/>
      <c r="E2201" s="84"/>
      <c r="F2201" s="85"/>
      <c r="G2201" s="85"/>
      <c r="H2201" s="85"/>
    </row>
    <row r="2202" spans="1:8">
      <c r="A2202" s="83"/>
      <c r="B2202" s="84"/>
      <c r="C2202" s="84"/>
      <c r="D2202" s="84"/>
      <c r="E2202" s="84"/>
      <c r="F2202" s="85"/>
      <c r="G2202" s="85"/>
      <c r="H2202" s="85"/>
    </row>
    <row r="2203" spans="1:8">
      <c r="A2203" s="83"/>
      <c r="B2203" s="84"/>
      <c r="C2203" s="84"/>
      <c r="D2203" s="84"/>
      <c r="E2203" s="84"/>
      <c r="F2203" s="85"/>
      <c r="G2203" s="85"/>
      <c r="H2203" s="85"/>
    </row>
    <row r="2204" spans="1:8">
      <c r="A2204" s="83"/>
      <c r="B2204" s="84"/>
      <c r="C2204" s="84"/>
      <c r="D2204" s="84"/>
      <c r="E2204" s="84"/>
      <c r="F2204" s="85"/>
      <c r="G2204" s="85"/>
      <c r="H2204" s="85"/>
    </row>
    <row r="2205" spans="1:8">
      <c r="A2205" s="83"/>
      <c r="B2205" s="84"/>
      <c r="C2205" s="84"/>
      <c r="D2205" s="84"/>
      <c r="E2205" s="84"/>
      <c r="F2205" s="85"/>
      <c r="G2205" s="85"/>
      <c r="H2205" s="85"/>
    </row>
    <row r="2206" spans="1:8">
      <c r="A2206" s="83"/>
      <c r="B2206" s="84"/>
      <c r="C2206" s="84"/>
      <c r="D2206" s="84"/>
      <c r="E2206" s="84"/>
      <c r="F2206" s="85"/>
      <c r="G2206" s="85"/>
      <c r="H2206" s="85"/>
    </row>
    <row r="2207" spans="1:8">
      <c r="A2207" s="83"/>
      <c r="B2207" s="84"/>
      <c r="C2207" s="84"/>
      <c r="D2207" s="84"/>
      <c r="E2207" s="84"/>
      <c r="F2207" s="85"/>
      <c r="G2207" s="85"/>
      <c r="H2207" s="85"/>
    </row>
    <row r="2208" spans="1:8">
      <c r="A2208" s="83"/>
      <c r="B2208" s="84"/>
      <c r="C2208" s="84"/>
      <c r="D2208" s="84"/>
      <c r="E2208" s="84"/>
      <c r="F2208" s="85"/>
      <c r="G2208" s="85"/>
      <c r="H2208" s="85"/>
    </row>
    <row r="2209" spans="1:8">
      <c r="A2209" s="83"/>
      <c r="B2209" s="84"/>
      <c r="C2209" s="84"/>
      <c r="D2209" s="84"/>
      <c r="E2209" s="84"/>
      <c r="F2209" s="85"/>
      <c r="G2209" s="85"/>
      <c r="H2209" s="85"/>
    </row>
    <row r="2210" spans="1:8">
      <c r="A2210" s="83"/>
      <c r="B2210" s="84"/>
      <c r="C2210" s="84"/>
      <c r="D2210" s="84"/>
      <c r="E2210" s="84"/>
      <c r="F2210" s="85"/>
      <c r="G2210" s="85"/>
      <c r="H2210" s="85"/>
    </row>
    <row r="2211" spans="1:8">
      <c r="A2211" s="83"/>
      <c r="B2211" s="84"/>
      <c r="C2211" s="84"/>
      <c r="D2211" s="84"/>
      <c r="E2211" s="84"/>
      <c r="F2211" s="85"/>
      <c r="G2211" s="85"/>
      <c r="H2211" s="85"/>
    </row>
    <row r="2212" spans="1:8">
      <c r="A2212" s="83"/>
      <c r="B2212" s="84"/>
      <c r="C2212" s="84"/>
      <c r="D2212" s="84"/>
      <c r="E2212" s="84"/>
      <c r="F2212" s="85"/>
      <c r="G2212" s="85"/>
      <c r="H2212" s="85"/>
    </row>
    <row r="2213" spans="1:8">
      <c r="A2213" s="83"/>
      <c r="B2213" s="84"/>
      <c r="C2213" s="84"/>
      <c r="D2213" s="84"/>
      <c r="E2213" s="84"/>
      <c r="F2213" s="85"/>
      <c r="G2213" s="85"/>
      <c r="H2213" s="85"/>
    </row>
    <row r="2214" spans="1:8">
      <c r="A2214" s="83"/>
      <c r="B2214" s="84"/>
      <c r="C2214" s="84"/>
      <c r="D2214" s="84"/>
      <c r="E2214" s="84"/>
      <c r="F2214" s="85"/>
      <c r="G2214" s="85"/>
      <c r="H2214" s="85"/>
    </row>
    <row r="2215" spans="1:8">
      <c r="A2215" s="83"/>
      <c r="B2215" s="84"/>
      <c r="C2215" s="84"/>
      <c r="D2215" s="84"/>
      <c r="E2215" s="84"/>
      <c r="F2215" s="85"/>
      <c r="G2215" s="85"/>
      <c r="H2215" s="85"/>
    </row>
    <row r="2216" spans="1:8">
      <c r="A2216" s="83"/>
      <c r="B2216" s="84"/>
      <c r="C2216" s="84"/>
      <c r="D2216" s="84"/>
      <c r="E2216" s="84"/>
      <c r="F2216" s="85"/>
      <c r="G2216" s="85"/>
      <c r="H2216" s="85"/>
    </row>
    <row r="2217" spans="1:8">
      <c r="A2217" s="83"/>
      <c r="B2217" s="84"/>
      <c r="C2217" s="84"/>
      <c r="D2217" s="84"/>
      <c r="E2217" s="84"/>
      <c r="F2217" s="85"/>
      <c r="G2217" s="85"/>
      <c r="H2217" s="85"/>
    </row>
    <row r="2218" spans="1:8">
      <c r="A2218" s="83"/>
      <c r="B2218" s="84"/>
      <c r="C2218" s="84"/>
      <c r="D2218" s="84"/>
      <c r="E2218" s="84"/>
      <c r="F2218" s="85"/>
      <c r="G2218" s="85"/>
      <c r="H2218" s="85"/>
    </row>
    <row r="2219" spans="1:8">
      <c r="A2219" s="83"/>
      <c r="B2219" s="84"/>
      <c r="C2219" s="84"/>
      <c r="D2219" s="84"/>
      <c r="E2219" s="84"/>
      <c r="F2219" s="85"/>
      <c r="G2219" s="85"/>
      <c r="H2219" s="85"/>
    </row>
    <row r="2220" spans="1:8">
      <c r="A2220" s="83"/>
      <c r="B2220" s="84"/>
      <c r="C2220" s="84"/>
      <c r="D2220" s="84"/>
      <c r="E2220" s="84"/>
      <c r="F2220" s="85"/>
      <c r="G2220" s="85"/>
      <c r="H2220" s="85"/>
    </row>
    <row r="2221" spans="1:8">
      <c r="A2221" s="83"/>
      <c r="B2221" s="84"/>
      <c r="C2221" s="84"/>
      <c r="D2221" s="84"/>
      <c r="E2221" s="84"/>
      <c r="F2221" s="85"/>
      <c r="G2221" s="85"/>
      <c r="H2221" s="85"/>
    </row>
    <row r="2222" spans="1:8">
      <c r="A2222" s="83"/>
      <c r="B2222" s="84"/>
      <c r="C2222" s="84"/>
      <c r="D2222" s="84"/>
      <c r="E2222" s="84"/>
      <c r="F2222" s="85"/>
      <c r="G2222" s="85"/>
      <c r="H2222" s="85"/>
    </row>
    <row r="2223" spans="1:8">
      <c r="A2223" s="83"/>
      <c r="B2223" s="84"/>
      <c r="C2223" s="84"/>
      <c r="D2223" s="84"/>
      <c r="E2223" s="84"/>
      <c r="F2223" s="85"/>
      <c r="G2223" s="85"/>
      <c r="H2223" s="85"/>
    </row>
    <row r="2224" spans="1:8">
      <c r="A2224" s="83"/>
      <c r="B2224" s="84"/>
      <c r="C2224" s="84"/>
      <c r="D2224" s="84"/>
      <c r="E2224" s="84"/>
      <c r="F2224" s="85"/>
      <c r="G2224" s="85"/>
      <c r="H2224" s="85"/>
    </row>
    <row r="2225" spans="1:8">
      <c r="A2225" s="83"/>
      <c r="B2225" s="84"/>
      <c r="C2225" s="84"/>
      <c r="D2225" s="84"/>
      <c r="E2225" s="84"/>
      <c r="F2225" s="85"/>
      <c r="G2225" s="85"/>
      <c r="H2225" s="85"/>
    </row>
    <row r="2226" spans="1:8">
      <c r="A2226" s="83"/>
      <c r="B2226" s="84"/>
      <c r="C2226" s="84"/>
      <c r="D2226" s="84"/>
      <c r="E2226" s="84"/>
      <c r="F2226" s="85"/>
      <c r="G2226" s="85"/>
      <c r="H2226" s="85"/>
    </row>
    <row r="2227" spans="1:8">
      <c r="A2227" s="83"/>
      <c r="B2227" s="84"/>
      <c r="C2227" s="84"/>
      <c r="D2227" s="84"/>
      <c r="E2227" s="84"/>
      <c r="F2227" s="85"/>
      <c r="G2227" s="85"/>
      <c r="H2227" s="85"/>
    </row>
    <row r="2228" spans="1:8">
      <c r="A2228" s="83"/>
      <c r="B2228" s="84"/>
      <c r="C2228" s="84"/>
      <c r="D2228" s="84"/>
      <c r="E2228" s="84"/>
      <c r="F2228" s="85"/>
      <c r="G2228" s="85"/>
      <c r="H2228" s="85"/>
    </row>
    <row r="2229" spans="1:8">
      <c r="A2229" s="83"/>
      <c r="B2229" s="84"/>
      <c r="C2229" s="84"/>
      <c r="D2229" s="84"/>
      <c r="E2229" s="84"/>
      <c r="F2229" s="85"/>
      <c r="G2229" s="85"/>
      <c r="H2229" s="85"/>
    </row>
    <row r="2230" spans="1:8">
      <c r="A2230" s="83"/>
      <c r="B2230" s="84"/>
      <c r="C2230" s="84"/>
      <c r="D2230" s="84"/>
      <c r="E2230" s="84"/>
      <c r="F2230" s="85"/>
      <c r="G2230" s="85"/>
      <c r="H2230" s="85"/>
    </row>
    <row r="2231" spans="1:8">
      <c r="A2231" s="83"/>
      <c r="B2231" s="84"/>
      <c r="C2231" s="84"/>
      <c r="D2231" s="84"/>
      <c r="E2231" s="84"/>
      <c r="F2231" s="85"/>
      <c r="G2231" s="85"/>
      <c r="H2231" s="85"/>
    </row>
    <row r="2232" spans="1:8">
      <c r="A2232" s="83"/>
      <c r="B2232" s="84"/>
      <c r="C2232" s="84"/>
      <c r="D2232" s="84"/>
      <c r="E2232" s="84"/>
      <c r="F2232" s="85"/>
      <c r="G2232" s="85"/>
      <c r="H2232" s="85"/>
    </row>
    <row r="2233" spans="1:8">
      <c r="A2233" s="83"/>
      <c r="B2233" s="84"/>
      <c r="C2233" s="84"/>
      <c r="D2233" s="84"/>
      <c r="E2233" s="84"/>
      <c r="F2233" s="85"/>
      <c r="G2233" s="85"/>
      <c r="H2233" s="85"/>
    </row>
    <row r="2234" spans="1:8">
      <c r="A2234" s="83"/>
      <c r="B2234" s="84"/>
      <c r="C2234" s="84"/>
      <c r="D2234" s="84"/>
      <c r="E2234" s="84"/>
      <c r="F2234" s="85"/>
      <c r="G2234" s="85"/>
      <c r="H2234" s="85"/>
    </row>
    <row r="2235" spans="1:8">
      <c r="A2235" s="83"/>
      <c r="B2235" s="84"/>
      <c r="C2235" s="84"/>
      <c r="D2235" s="84"/>
      <c r="E2235" s="84"/>
      <c r="F2235" s="85"/>
      <c r="G2235" s="85"/>
      <c r="H2235" s="85"/>
    </row>
    <row r="2236" spans="1:8">
      <c r="A2236" s="83"/>
      <c r="B2236" s="84"/>
      <c r="C2236" s="84"/>
      <c r="D2236" s="84"/>
      <c r="E2236" s="84"/>
      <c r="F2236" s="85"/>
      <c r="G2236" s="85"/>
      <c r="H2236" s="85"/>
    </row>
    <row r="2237" spans="1:8">
      <c r="A2237" s="83"/>
      <c r="B2237" s="84"/>
      <c r="C2237" s="84"/>
      <c r="D2237" s="84"/>
      <c r="E2237" s="84"/>
      <c r="F2237" s="85"/>
      <c r="G2237" s="85"/>
      <c r="H2237" s="85"/>
    </row>
    <row r="2238" spans="1:8">
      <c r="A2238" s="83"/>
      <c r="B2238" s="84"/>
      <c r="C2238" s="84"/>
      <c r="D2238" s="84"/>
      <c r="E2238" s="84"/>
      <c r="F2238" s="85"/>
      <c r="G2238" s="85"/>
      <c r="H2238" s="85"/>
    </row>
    <row r="2239" spans="1:8">
      <c r="A2239" s="83"/>
      <c r="B2239" s="84"/>
      <c r="C2239" s="84"/>
      <c r="D2239" s="84"/>
      <c r="E2239" s="84"/>
      <c r="F2239" s="85"/>
      <c r="G2239" s="85"/>
      <c r="H2239" s="85"/>
    </row>
    <row r="2240" spans="1:8">
      <c r="A2240" s="83"/>
      <c r="B2240" s="84"/>
      <c r="C2240" s="84"/>
      <c r="D2240" s="84"/>
      <c r="E2240" s="84"/>
      <c r="F2240" s="85"/>
      <c r="G2240" s="85"/>
      <c r="H2240" s="85"/>
    </row>
    <row r="2241" spans="1:8">
      <c r="A2241" s="83"/>
      <c r="B2241" s="84"/>
      <c r="C2241" s="84"/>
      <c r="D2241" s="84"/>
      <c r="E2241" s="84"/>
      <c r="F2241" s="85"/>
      <c r="G2241" s="85"/>
      <c r="H2241" s="85"/>
    </row>
    <row r="2242" spans="1:8">
      <c r="A2242" s="83"/>
      <c r="B2242" s="84"/>
      <c r="C2242" s="84"/>
      <c r="D2242" s="84"/>
      <c r="E2242" s="84"/>
      <c r="F2242" s="85"/>
      <c r="G2242" s="85"/>
      <c r="H2242" s="85"/>
    </row>
    <row r="2243" spans="1:8">
      <c r="A2243" s="83"/>
      <c r="B2243" s="84"/>
      <c r="C2243" s="84"/>
      <c r="D2243" s="84"/>
      <c r="E2243" s="84"/>
      <c r="F2243" s="85"/>
      <c r="G2243" s="85"/>
      <c r="H2243" s="85"/>
    </row>
    <row r="2244" spans="1:8">
      <c r="A2244" s="83"/>
      <c r="B2244" s="84"/>
      <c r="C2244" s="84"/>
      <c r="D2244" s="84"/>
      <c r="E2244" s="84"/>
      <c r="F2244" s="85"/>
      <c r="G2244" s="85"/>
      <c r="H2244" s="85"/>
    </row>
    <row r="2245" spans="1:8">
      <c r="A2245" s="83"/>
      <c r="B2245" s="84"/>
      <c r="C2245" s="84"/>
      <c r="D2245" s="84"/>
      <c r="E2245" s="84"/>
      <c r="F2245" s="85"/>
      <c r="G2245" s="85"/>
      <c r="H2245" s="85"/>
    </row>
    <row r="2246" spans="1:8">
      <c r="A2246" s="83"/>
      <c r="B2246" s="84"/>
      <c r="C2246" s="84"/>
      <c r="D2246" s="84"/>
      <c r="E2246" s="84"/>
      <c r="F2246" s="85"/>
      <c r="G2246" s="85"/>
      <c r="H2246" s="85"/>
    </row>
    <row r="2247" spans="1:8">
      <c r="A2247" s="83"/>
      <c r="B2247" s="84"/>
      <c r="C2247" s="84"/>
      <c r="D2247" s="84"/>
      <c r="E2247" s="84"/>
      <c r="F2247" s="85"/>
      <c r="G2247" s="85"/>
      <c r="H2247" s="85"/>
    </row>
    <row r="2248" spans="1:8">
      <c r="A2248" s="83"/>
      <c r="B2248" s="84"/>
      <c r="C2248" s="84"/>
      <c r="D2248" s="84"/>
      <c r="E2248" s="84"/>
      <c r="F2248" s="85"/>
      <c r="G2248" s="85"/>
      <c r="H2248" s="85"/>
    </row>
    <row r="2249" spans="1:8">
      <c r="A2249" s="83"/>
      <c r="B2249" s="84"/>
      <c r="C2249" s="84"/>
      <c r="D2249" s="84"/>
      <c r="E2249" s="84"/>
      <c r="F2249" s="85"/>
      <c r="G2249" s="85"/>
      <c r="H2249" s="85"/>
    </row>
    <row r="2250" spans="1:8">
      <c r="A2250" s="83"/>
      <c r="B2250" s="84"/>
      <c r="C2250" s="84"/>
      <c r="D2250" s="84"/>
      <c r="E2250" s="84"/>
      <c r="F2250" s="85"/>
      <c r="G2250" s="85"/>
      <c r="H2250" s="85"/>
    </row>
    <row r="2251" spans="1:8">
      <c r="A2251" s="83"/>
      <c r="B2251" s="84"/>
      <c r="C2251" s="84"/>
      <c r="D2251" s="84"/>
      <c r="E2251" s="84"/>
      <c r="F2251" s="85"/>
      <c r="G2251" s="85"/>
      <c r="H2251" s="85"/>
    </row>
    <row r="2252" spans="1:8">
      <c r="A2252" s="83"/>
      <c r="B2252" s="84"/>
      <c r="C2252" s="84"/>
      <c r="D2252" s="84"/>
      <c r="E2252" s="84"/>
      <c r="F2252" s="85"/>
      <c r="G2252" s="85"/>
      <c r="H2252" s="85"/>
    </row>
    <row r="2253" spans="1:8">
      <c r="A2253" s="83"/>
      <c r="B2253" s="84"/>
      <c r="C2253" s="84"/>
      <c r="D2253" s="84"/>
      <c r="E2253" s="84"/>
      <c r="F2253" s="85"/>
      <c r="G2253" s="85"/>
      <c r="H2253" s="85"/>
    </row>
    <row r="2254" spans="1:8">
      <c r="A2254" s="83"/>
      <c r="B2254" s="84"/>
      <c r="C2254" s="84"/>
      <c r="D2254" s="84"/>
      <c r="E2254" s="84"/>
      <c r="F2254" s="85"/>
      <c r="G2254" s="85"/>
      <c r="H2254" s="85"/>
    </row>
    <row r="2255" spans="1:8">
      <c r="A2255" s="83"/>
      <c r="B2255" s="84"/>
      <c r="C2255" s="84"/>
      <c r="D2255" s="84"/>
      <c r="E2255" s="84"/>
      <c r="F2255" s="85"/>
      <c r="G2255" s="85"/>
      <c r="H2255" s="85"/>
    </row>
    <row r="2256" spans="1:8">
      <c r="A2256" s="83"/>
      <c r="B2256" s="84"/>
      <c r="C2256" s="84"/>
      <c r="D2256" s="84"/>
      <c r="E2256" s="84"/>
      <c r="F2256" s="85"/>
      <c r="G2256" s="85"/>
      <c r="H2256" s="85"/>
    </row>
    <row r="2257" spans="1:8">
      <c r="A2257" s="83"/>
      <c r="B2257" s="84"/>
      <c r="C2257" s="84"/>
      <c r="D2257" s="84"/>
      <c r="E2257" s="84"/>
      <c r="F2257" s="85"/>
      <c r="G2257" s="85"/>
      <c r="H2257" s="85"/>
    </row>
    <row r="2258" spans="1:8">
      <c r="A2258" s="83"/>
      <c r="B2258" s="84"/>
      <c r="C2258" s="84"/>
      <c r="D2258" s="84"/>
      <c r="E2258" s="84"/>
      <c r="F2258" s="85"/>
      <c r="G2258" s="85"/>
      <c r="H2258" s="85"/>
    </row>
    <row r="2259" spans="1:8">
      <c r="A2259" s="83"/>
      <c r="B2259" s="84"/>
      <c r="C2259" s="84"/>
      <c r="D2259" s="84"/>
      <c r="E2259" s="84"/>
      <c r="F2259" s="85"/>
      <c r="G2259" s="85"/>
      <c r="H2259" s="85"/>
    </row>
    <row r="2260" spans="1:8">
      <c r="A2260" s="83"/>
      <c r="B2260" s="84"/>
      <c r="C2260" s="84"/>
      <c r="D2260" s="84"/>
      <c r="E2260" s="84"/>
      <c r="F2260" s="85"/>
      <c r="G2260" s="85"/>
      <c r="H2260" s="85"/>
    </row>
    <row r="2261" spans="1:8">
      <c r="A2261" s="83"/>
      <c r="B2261" s="84"/>
      <c r="C2261" s="84"/>
      <c r="D2261" s="84"/>
      <c r="E2261" s="84"/>
      <c r="F2261" s="85"/>
      <c r="G2261" s="85"/>
      <c r="H2261" s="85"/>
    </row>
    <row r="2262" spans="1:8">
      <c r="A2262" s="83"/>
      <c r="B2262" s="84"/>
      <c r="C2262" s="84"/>
      <c r="D2262" s="84"/>
      <c r="E2262" s="84"/>
      <c r="F2262" s="85"/>
      <c r="G2262" s="85"/>
      <c r="H2262" s="85"/>
    </row>
    <row r="2263" spans="1:8">
      <c r="A2263" s="83"/>
      <c r="B2263" s="84"/>
      <c r="C2263" s="84"/>
      <c r="D2263" s="84"/>
      <c r="E2263" s="84"/>
      <c r="F2263" s="85"/>
      <c r="G2263" s="85"/>
      <c r="H2263" s="85"/>
    </row>
    <row r="2264" spans="1:8">
      <c r="A2264" s="83"/>
      <c r="B2264" s="84"/>
      <c r="C2264" s="84"/>
      <c r="D2264" s="84"/>
      <c r="E2264" s="84"/>
      <c r="F2264" s="85"/>
      <c r="G2264" s="85"/>
      <c r="H2264" s="85"/>
    </row>
    <row r="2265" spans="1:8">
      <c r="A2265" s="83"/>
      <c r="B2265" s="84"/>
      <c r="C2265" s="84"/>
      <c r="D2265" s="84"/>
      <c r="E2265" s="84"/>
      <c r="F2265" s="85"/>
      <c r="G2265" s="85"/>
      <c r="H2265" s="85"/>
    </row>
    <row r="2266" spans="1:8">
      <c r="A2266" s="83"/>
      <c r="B2266" s="84"/>
      <c r="C2266" s="84"/>
      <c r="D2266" s="84"/>
      <c r="E2266" s="84"/>
      <c r="F2266" s="85"/>
      <c r="G2266" s="85"/>
      <c r="H2266" s="85"/>
    </row>
    <row r="2267" spans="1:8">
      <c r="A2267" s="83"/>
      <c r="B2267" s="84"/>
      <c r="C2267" s="84"/>
      <c r="D2267" s="84"/>
      <c r="E2267" s="84"/>
      <c r="F2267" s="85"/>
      <c r="G2267" s="85"/>
      <c r="H2267" s="85"/>
    </row>
    <row r="2268" spans="1:8">
      <c r="A2268" s="83"/>
      <c r="B2268" s="84"/>
      <c r="C2268" s="84"/>
      <c r="D2268" s="84"/>
      <c r="E2268" s="84"/>
      <c r="F2268" s="85"/>
      <c r="G2268" s="85"/>
      <c r="H2268" s="85"/>
    </row>
    <row r="2269" spans="1:8">
      <c r="A2269" s="83"/>
      <c r="B2269" s="84"/>
      <c r="C2269" s="84"/>
      <c r="D2269" s="84"/>
      <c r="E2269" s="84"/>
      <c r="F2269" s="85"/>
      <c r="G2269" s="85"/>
      <c r="H2269" s="85"/>
    </row>
    <row r="2270" spans="1:8">
      <c r="A2270" s="83"/>
      <c r="B2270" s="84"/>
      <c r="C2270" s="84"/>
      <c r="D2270" s="84"/>
      <c r="E2270" s="84"/>
      <c r="F2270" s="85"/>
      <c r="G2270" s="85"/>
      <c r="H2270" s="85"/>
    </row>
    <row r="2271" spans="1:8">
      <c r="A2271" s="83"/>
      <c r="B2271" s="84"/>
      <c r="C2271" s="84"/>
      <c r="D2271" s="84"/>
      <c r="E2271" s="84"/>
      <c r="F2271" s="85"/>
      <c r="G2271" s="85"/>
      <c r="H2271" s="85"/>
    </row>
    <row r="2272" spans="1:8">
      <c r="A2272" s="83"/>
      <c r="B2272" s="84"/>
      <c r="C2272" s="84"/>
      <c r="D2272" s="84"/>
      <c r="E2272" s="84"/>
      <c r="F2272" s="85"/>
      <c r="G2272" s="85"/>
      <c r="H2272" s="85"/>
    </row>
    <row r="2273" spans="1:8">
      <c r="A2273" s="83"/>
      <c r="B2273" s="84"/>
      <c r="C2273" s="84"/>
      <c r="D2273" s="84"/>
      <c r="E2273" s="84"/>
      <c r="F2273" s="85"/>
      <c r="G2273" s="85"/>
      <c r="H2273" s="85"/>
    </row>
    <row r="2274" spans="1:8">
      <c r="A2274" s="83"/>
      <c r="B2274" s="84"/>
      <c r="C2274" s="84"/>
      <c r="D2274" s="84"/>
      <c r="E2274" s="84"/>
      <c r="F2274" s="85"/>
      <c r="G2274" s="85"/>
      <c r="H2274" s="85"/>
    </row>
    <row r="2275" spans="1:8">
      <c r="A2275" s="83"/>
      <c r="B2275" s="84"/>
      <c r="C2275" s="84"/>
      <c r="D2275" s="84"/>
      <c r="E2275" s="84"/>
      <c r="F2275" s="85"/>
      <c r="G2275" s="85"/>
      <c r="H2275" s="85"/>
    </row>
    <row r="2276" spans="1:8">
      <c r="A2276" s="83"/>
      <c r="B2276" s="84"/>
      <c r="C2276" s="84"/>
      <c r="D2276" s="84"/>
      <c r="E2276" s="84"/>
      <c r="F2276" s="85"/>
      <c r="G2276" s="85"/>
      <c r="H2276" s="85"/>
    </row>
    <row r="2277" spans="1:8">
      <c r="A2277" s="83"/>
      <c r="B2277" s="84"/>
      <c r="C2277" s="84"/>
      <c r="D2277" s="84"/>
      <c r="E2277" s="84"/>
      <c r="F2277" s="85"/>
      <c r="G2277" s="85"/>
      <c r="H2277" s="85"/>
    </row>
    <row r="2278" spans="1:8">
      <c r="A2278" s="83"/>
      <c r="B2278" s="84"/>
      <c r="C2278" s="84"/>
      <c r="D2278" s="84"/>
      <c r="E2278" s="84"/>
      <c r="F2278" s="85"/>
      <c r="G2278" s="85"/>
      <c r="H2278" s="85"/>
    </row>
    <row r="2279" spans="1:8">
      <c r="A2279" s="83"/>
      <c r="B2279" s="84"/>
      <c r="C2279" s="84"/>
      <c r="D2279" s="84"/>
      <c r="E2279" s="84"/>
      <c r="F2279" s="85"/>
      <c r="G2279" s="85"/>
      <c r="H2279" s="85"/>
    </row>
    <row r="2280" spans="1:8">
      <c r="A2280" s="83"/>
      <c r="B2280" s="84"/>
      <c r="C2280" s="84"/>
      <c r="D2280" s="84"/>
      <c r="E2280" s="84"/>
      <c r="F2280" s="85"/>
      <c r="G2280" s="85"/>
      <c r="H2280" s="85"/>
    </row>
    <row r="2281" spans="1:8">
      <c r="A2281" s="83"/>
      <c r="B2281" s="84"/>
      <c r="C2281" s="84"/>
      <c r="D2281" s="84"/>
      <c r="E2281" s="84"/>
      <c r="F2281" s="85"/>
      <c r="G2281" s="85"/>
      <c r="H2281" s="85"/>
    </row>
    <row r="2282" spans="1:8">
      <c r="A2282" s="83"/>
      <c r="B2282" s="84"/>
      <c r="C2282" s="84"/>
      <c r="D2282" s="84"/>
      <c r="E2282" s="84"/>
      <c r="F2282" s="85"/>
      <c r="G2282" s="85"/>
      <c r="H2282" s="85"/>
    </row>
    <row r="2283" spans="1:8">
      <c r="A2283" s="83"/>
      <c r="B2283" s="84"/>
      <c r="C2283" s="84"/>
      <c r="D2283" s="84"/>
      <c r="E2283" s="84"/>
      <c r="F2283" s="85"/>
      <c r="G2283" s="85"/>
      <c r="H2283" s="85"/>
    </row>
    <row r="2284" spans="1:8">
      <c r="A2284" s="83"/>
      <c r="B2284" s="84"/>
      <c r="C2284" s="84"/>
      <c r="D2284" s="84"/>
      <c r="E2284" s="84"/>
      <c r="F2284" s="85"/>
      <c r="G2284" s="85"/>
      <c r="H2284" s="85"/>
    </row>
    <row r="2285" spans="1:8">
      <c r="A2285" s="83"/>
      <c r="B2285" s="84"/>
      <c r="C2285" s="84"/>
      <c r="D2285" s="84"/>
      <c r="E2285" s="84"/>
      <c r="F2285" s="85"/>
      <c r="G2285" s="85"/>
      <c r="H2285" s="85"/>
    </row>
    <row r="2286" spans="1:8">
      <c r="A2286" s="83"/>
      <c r="B2286" s="84"/>
      <c r="C2286" s="84"/>
      <c r="D2286" s="84"/>
      <c r="E2286" s="84"/>
      <c r="F2286" s="85"/>
      <c r="G2286" s="85"/>
      <c r="H2286" s="85"/>
    </row>
    <row r="2287" spans="1:8">
      <c r="A2287" s="83"/>
      <c r="B2287" s="84"/>
      <c r="C2287" s="84"/>
      <c r="D2287" s="84"/>
      <c r="E2287" s="84"/>
      <c r="F2287" s="85"/>
      <c r="G2287" s="85"/>
      <c r="H2287" s="85"/>
    </row>
    <row r="2288" spans="1:8">
      <c r="A2288" s="83"/>
      <c r="B2288" s="84"/>
      <c r="C2288" s="84"/>
      <c r="D2288" s="84"/>
      <c r="E2288" s="84"/>
      <c r="F2288" s="85"/>
      <c r="G2288" s="85"/>
      <c r="H2288" s="85"/>
    </row>
    <row r="2289" spans="1:8">
      <c r="A2289" s="83"/>
      <c r="B2289" s="84"/>
      <c r="C2289" s="84"/>
      <c r="D2289" s="84"/>
      <c r="E2289" s="84"/>
      <c r="F2289" s="85"/>
      <c r="G2289" s="85"/>
      <c r="H2289" s="85"/>
    </row>
    <row r="2290" spans="1:8">
      <c r="A2290" s="83"/>
      <c r="B2290" s="84"/>
      <c r="C2290" s="84"/>
      <c r="D2290" s="84"/>
      <c r="E2290" s="84"/>
      <c r="F2290" s="85"/>
      <c r="G2290" s="85"/>
      <c r="H2290" s="85"/>
    </row>
    <row r="2291" spans="1:8">
      <c r="A2291" s="83"/>
      <c r="B2291" s="84"/>
      <c r="C2291" s="84"/>
      <c r="D2291" s="84"/>
      <c r="E2291" s="84"/>
      <c r="F2291" s="85"/>
      <c r="G2291" s="85"/>
      <c r="H2291" s="85"/>
    </row>
    <row r="2292" spans="1:8">
      <c r="A2292" s="83"/>
      <c r="B2292" s="84"/>
      <c r="C2292" s="84"/>
      <c r="D2292" s="84"/>
      <c r="E2292" s="84"/>
      <c r="F2292" s="85"/>
      <c r="G2292" s="85"/>
      <c r="H2292" s="85"/>
    </row>
    <row r="2293" spans="1:8">
      <c r="A2293" s="83"/>
      <c r="B2293" s="84"/>
      <c r="C2293" s="84"/>
      <c r="D2293" s="84"/>
      <c r="E2293" s="84"/>
      <c r="F2293" s="85"/>
      <c r="G2293" s="85"/>
      <c r="H2293" s="85"/>
    </row>
    <row r="2294" spans="1:8">
      <c r="A2294" s="83"/>
      <c r="B2294" s="84"/>
      <c r="C2294" s="84"/>
      <c r="D2294" s="84"/>
      <c r="E2294" s="84"/>
      <c r="F2294" s="85"/>
      <c r="G2294" s="85"/>
      <c r="H2294" s="85"/>
    </row>
    <row r="2295" spans="1:8">
      <c r="A2295" s="83"/>
      <c r="B2295" s="84"/>
      <c r="C2295" s="84"/>
      <c r="D2295" s="84"/>
      <c r="E2295" s="84"/>
      <c r="F2295" s="85"/>
      <c r="G2295" s="85"/>
      <c r="H2295" s="85"/>
    </row>
    <row r="2296" spans="1:8">
      <c r="A2296" s="83"/>
      <c r="B2296" s="84"/>
      <c r="C2296" s="84"/>
      <c r="D2296" s="84"/>
      <c r="E2296" s="84"/>
      <c r="F2296" s="85"/>
      <c r="G2296" s="85"/>
      <c r="H2296" s="85"/>
    </row>
    <row r="2297" spans="1:8">
      <c r="A2297" s="83"/>
      <c r="B2297" s="84"/>
      <c r="C2297" s="84"/>
      <c r="D2297" s="84"/>
      <c r="E2297" s="84"/>
      <c r="F2297" s="85"/>
      <c r="G2297" s="85"/>
      <c r="H2297" s="85"/>
    </row>
    <row r="2298" spans="1:8">
      <c r="A2298" s="83"/>
      <c r="B2298" s="84"/>
      <c r="C2298" s="84"/>
      <c r="D2298" s="84"/>
      <c r="E2298" s="84"/>
      <c r="F2298" s="85"/>
      <c r="G2298" s="85"/>
      <c r="H2298" s="85"/>
    </row>
    <row r="2299" spans="1:8">
      <c r="A2299" s="83"/>
      <c r="B2299" s="84"/>
      <c r="C2299" s="84"/>
      <c r="D2299" s="84"/>
      <c r="E2299" s="84"/>
      <c r="F2299" s="85"/>
      <c r="G2299" s="85"/>
      <c r="H2299" s="85"/>
    </row>
    <row r="2300" spans="1:8">
      <c r="A2300" s="83"/>
      <c r="B2300" s="84"/>
      <c r="C2300" s="84"/>
      <c r="D2300" s="84"/>
      <c r="E2300" s="84"/>
      <c r="F2300" s="85"/>
      <c r="G2300" s="85"/>
      <c r="H2300" s="85"/>
    </row>
    <row r="2301" spans="1:8">
      <c r="A2301" s="83"/>
      <c r="B2301" s="84"/>
      <c r="C2301" s="84"/>
      <c r="D2301" s="84"/>
      <c r="E2301" s="84"/>
      <c r="F2301" s="85"/>
      <c r="G2301" s="85"/>
      <c r="H2301" s="85"/>
    </row>
    <row r="2302" spans="1:8">
      <c r="A2302" s="83"/>
      <c r="B2302" s="84"/>
      <c r="C2302" s="84"/>
      <c r="D2302" s="84"/>
      <c r="E2302" s="84"/>
      <c r="F2302" s="85"/>
      <c r="G2302" s="85"/>
      <c r="H2302" s="85"/>
    </row>
    <row r="2303" spans="1:8">
      <c r="A2303" s="83"/>
      <c r="B2303" s="84"/>
      <c r="C2303" s="84"/>
      <c r="D2303" s="84"/>
      <c r="E2303" s="84"/>
      <c r="F2303" s="85"/>
      <c r="G2303" s="85"/>
      <c r="H2303" s="85"/>
    </row>
    <row r="2304" spans="1:8">
      <c r="A2304" s="83"/>
      <c r="B2304" s="84"/>
      <c r="C2304" s="84"/>
      <c r="D2304" s="84"/>
      <c r="E2304" s="84"/>
      <c r="F2304" s="85"/>
      <c r="G2304" s="85"/>
      <c r="H2304" s="85"/>
    </row>
    <row r="2305" spans="1:8">
      <c r="A2305" s="83"/>
      <c r="B2305" s="84"/>
      <c r="C2305" s="84"/>
      <c r="D2305" s="84"/>
      <c r="E2305" s="84"/>
      <c r="F2305" s="85"/>
      <c r="G2305" s="85"/>
      <c r="H2305" s="85"/>
    </row>
    <row r="2306" spans="1:8">
      <c r="A2306" s="83"/>
      <c r="B2306" s="84"/>
      <c r="C2306" s="84"/>
      <c r="D2306" s="84"/>
      <c r="E2306" s="84"/>
      <c r="F2306" s="85"/>
      <c r="G2306" s="85"/>
      <c r="H2306" s="85"/>
    </row>
    <row r="2307" spans="1:8">
      <c r="A2307" s="83"/>
      <c r="B2307" s="84"/>
      <c r="C2307" s="84"/>
      <c r="D2307" s="84"/>
      <c r="E2307" s="84"/>
      <c r="F2307" s="85"/>
      <c r="G2307" s="85"/>
      <c r="H2307" s="85"/>
    </row>
    <row r="2308" spans="1:8">
      <c r="A2308" s="83"/>
      <c r="B2308" s="84"/>
      <c r="C2308" s="84"/>
      <c r="D2308" s="84"/>
      <c r="E2308" s="84"/>
      <c r="F2308" s="85"/>
      <c r="G2308" s="85"/>
      <c r="H2308" s="85"/>
    </row>
    <row r="2309" spans="1:8">
      <c r="A2309" s="83"/>
      <c r="B2309" s="84"/>
      <c r="C2309" s="84"/>
      <c r="D2309" s="84"/>
      <c r="E2309" s="84"/>
      <c r="F2309" s="85"/>
      <c r="G2309" s="85"/>
      <c r="H2309" s="85"/>
    </row>
    <row r="2310" spans="1:8">
      <c r="A2310" s="83"/>
      <c r="B2310" s="84"/>
      <c r="C2310" s="84"/>
      <c r="D2310" s="84"/>
      <c r="E2310" s="84"/>
      <c r="F2310" s="85"/>
      <c r="G2310" s="85"/>
      <c r="H2310" s="85"/>
    </row>
    <row r="2311" spans="1:8">
      <c r="A2311" s="83"/>
      <c r="B2311" s="84"/>
      <c r="C2311" s="84"/>
      <c r="D2311" s="84"/>
      <c r="E2311" s="84"/>
      <c r="F2311" s="85"/>
      <c r="G2311" s="85"/>
      <c r="H2311" s="85"/>
    </row>
    <row r="2312" spans="1:8">
      <c r="A2312" s="83"/>
      <c r="B2312" s="84"/>
      <c r="C2312" s="84"/>
      <c r="D2312" s="84"/>
      <c r="E2312" s="84"/>
      <c r="F2312" s="85"/>
      <c r="G2312" s="85"/>
      <c r="H2312" s="85"/>
    </row>
    <row r="2313" spans="1:8">
      <c r="A2313" s="83"/>
      <c r="B2313" s="84"/>
      <c r="C2313" s="84"/>
      <c r="D2313" s="84"/>
      <c r="E2313" s="84"/>
      <c r="F2313" s="85"/>
      <c r="G2313" s="85"/>
      <c r="H2313" s="85"/>
    </row>
    <row r="2314" spans="1:8">
      <c r="A2314" s="83"/>
      <c r="B2314" s="84"/>
      <c r="C2314" s="84"/>
      <c r="D2314" s="84"/>
      <c r="E2314" s="84"/>
      <c r="F2314" s="85"/>
      <c r="G2314" s="85"/>
      <c r="H2314" s="85"/>
    </row>
    <row r="2315" spans="1:8">
      <c r="A2315" s="83"/>
      <c r="B2315" s="84"/>
      <c r="C2315" s="84"/>
      <c r="D2315" s="84"/>
      <c r="E2315" s="84"/>
      <c r="F2315" s="85"/>
      <c r="G2315" s="85"/>
      <c r="H2315" s="85"/>
    </row>
    <row r="2316" spans="1:8">
      <c r="A2316" s="83"/>
      <c r="B2316" s="84"/>
      <c r="C2316" s="84"/>
      <c r="D2316" s="84"/>
      <c r="E2316" s="84"/>
      <c r="F2316" s="85"/>
      <c r="G2316" s="85"/>
      <c r="H2316" s="85"/>
    </row>
    <row r="2317" spans="1:8">
      <c r="A2317" s="83"/>
      <c r="B2317" s="84"/>
      <c r="C2317" s="84"/>
      <c r="D2317" s="84"/>
      <c r="E2317" s="84"/>
      <c r="F2317" s="85"/>
      <c r="G2317" s="85"/>
      <c r="H2317" s="85"/>
    </row>
    <row r="2318" spans="1:8">
      <c r="A2318" s="83"/>
      <c r="B2318" s="84"/>
      <c r="C2318" s="84"/>
      <c r="D2318" s="84"/>
      <c r="E2318" s="84"/>
      <c r="F2318" s="85"/>
      <c r="G2318" s="85"/>
      <c r="H2318" s="85"/>
    </row>
    <row r="2319" spans="1:8">
      <c r="A2319" s="83"/>
      <c r="B2319" s="84"/>
      <c r="C2319" s="84"/>
      <c r="D2319" s="84"/>
      <c r="E2319" s="84"/>
      <c r="F2319" s="85"/>
      <c r="G2319" s="85"/>
      <c r="H2319" s="85"/>
    </row>
    <row r="2320" spans="1:8">
      <c r="A2320" s="83"/>
      <c r="B2320" s="84"/>
      <c r="C2320" s="84"/>
      <c r="D2320" s="84"/>
      <c r="E2320" s="84"/>
      <c r="F2320" s="85"/>
      <c r="G2320" s="85"/>
      <c r="H2320" s="85"/>
    </row>
    <row r="2321" spans="1:8">
      <c r="A2321" s="83"/>
      <c r="B2321" s="84"/>
      <c r="C2321" s="84"/>
      <c r="D2321" s="84"/>
      <c r="E2321" s="84"/>
      <c r="F2321" s="85"/>
      <c r="G2321" s="85"/>
      <c r="H2321" s="85"/>
    </row>
    <row r="2322" spans="1:8">
      <c r="A2322" s="83"/>
      <c r="B2322" s="84"/>
      <c r="C2322" s="84"/>
      <c r="D2322" s="84"/>
      <c r="E2322" s="84"/>
      <c r="F2322" s="85"/>
      <c r="G2322" s="85"/>
      <c r="H2322" s="85"/>
    </row>
    <row r="2323" spans="1:8">
      <c r="A2323" s="83"/>
      <c r="B2323" s="84"/>
      <c r="C2323" s="84"/>
      <c r="D2323" s="84"/>
      <c r="E2323" s="84"/>
      <c r="F2323" s="85"/>
      <c r="G2323" s="85"/>
      <c r="H2323" s="85"/>
    </row>
    <row r="2324" spans="1:8">
      <c r="A2324" s="83"/>
      <c r="B2324" s="84"/>
      <c r="C2324" s="84"/>
      <c r="D2324" s="84"/>
      <c r="E2324" s="84"/>
      <c r="F2324" s="85"/>
      <c r="G2324" s="85"/>
      <c r="H2324" s="85"/>
    </row>
    <row r="2325" spans="1:8">
      <c r="A2325" s="83"/>
      <c r="B2325" s="84"/>
      <c r="C2325" s="84"/>
      <c r="D2325" s="84"/>
      <c r="E2325" s="84"/>
      <c r="F2325" s="85"/>
      <c r="G2325" s="85"/>
      <c r="H2325" s="85"/>
    </row>
    <row r="2326" spans="1:8">
      <c r="A2326" s="83"/>
      <c r="B2326" s="84"/>
      <c r="C2326" s="84"/>
      <c r="D2326" s="84"/>
      <c r="E2326" s="84"/>
      <c r="F2326" s="85"/>
      <c r="G2326" s="85"/>
      <c r="H2326" s="85"/>
    </row>
    <row r="2327" spans="1:8">
      <c r="A2327" s="83"/>
      <c r="B2327" s="84"/>
      <c r="C2327" s="84"/>
      <c r="D2327" s="84"/>
      <c r="E2327" s="84"/>
      <c r="F2327" s="85"/>
      <c r="G2327" s="85"/>
      <c r="H2327" s="85"/>
    </row>
    <row r="2328" spans="1:8">
      <c r="A2328" s="83"/>
      <c r="B2328" s="84"/>
      <c r="C2328" s="84"/>
      <c r="D2328" s="84"/>
      <c r="E2328" s="84"/>
      <c r="F2328" s="85"/>
      <c r="G2328" s="85"/>
      <c r="H2328" s="85"/>
    </row>
    <row r="2329" spans="1:8">
      <c r="A2329" s="83"/>
      <c r="B2329" s="84"/>
      <c r="C2329" s="84"/>
      <c r="D2329" s="84"/>
      <c r="E2329" s="84"/>
      <c r="F2329" s="85"/>
      <c r="G2329" s="85"/>
      <c r="H2329" s="85"/>
    </row>
    <row r="2330" spans="1:8">
      <c r="A2330" s="83"/>
      <c r="B2330" s="84"/>
      <c r="C2330" s="84"/>
      <c r="D2330" s="84"/>
      <c r="E2330" s="84"/>
      <c r="F2330" s="85"/>
      <c r="G2330" s="85"/>
      <c r="H2330" s="85"/>
    </row>
    <row r="2331" spans="1:8">
      <c r="A2331" s="83"/>
      <c r="B2331" s="84"/>
      <c r="C2331" s="84"/>
      <c r="D2331" s="84"/>
      <c r="E2331" s="84"/>
      <c r="F2331" s="85"/>
      <c r="G2331" s="85"/>
      <c r="H2331" s="85"/>
    </row>
    <row r="2332" spans="1:8">
      <c r="A2332" s="83"/>
      <c r="B2332" s="84"/>
      <c r="C2332" s="84"/>
      <c r="D2332" s="84"/>
      <c r="E2332" s="84"/>
      <c r="F2332" s="85"/>
      <c r="G2332" s="85"/>
      <c r="H2332" s="85"/>
    </row>
    <row r="2333" spans="1:8">
      <c r="A2333" s="83"/>
      <c r="B2333" s="84"/>
      <c r="C2333" s="84"/>
      <c r="D2333" s="84"/>
      <c r="E2333" s="84"/>
      <c r="F2333" s="85"/>
      <c r="G2333" s="85"/>
      <c r="H2333" s="85"/>
    </row>
    <row r="2334" spans="1:8">
      <c r="A2334" s="83"/>
      <c r="B2334" s="84"/>
      <c r="C2334" s="84"/>
      <c r="D2334" s="84"/>
      <c r="E2334" s="84"/>
      <c r="F2334" s="85"/>
      <c r="G2334" s="85"/>
      <c r="H2334" s="85"/>
    </row>
    <row r="2335" spans="1:8">
      <c r="A2335" s="83"/>
      <c r="B2335" s="84"/>
      <c r="C2335" s="84"/>
      <c r="D2335" s="84"/>
      <c r="E2335" s="84"/>
      <c r="F2335" s="85"/>
      <c r="G2335" s="85"/>
      <c r="H2335" s="85"/>
    </row>
    <row r="2336" spans="1:8">
      <c r="A2336" s="83"/>
      <c r="B2336" s="84"/>
      <c r="C2336" s="84"/>
      <c r="D2336" s="84"/>
      <c r="E2336" s="84"/>
      <c r="F2336" s="85"/>
      <c r="G2336" s="85"/>
      <c r="H2336" s="85"/>
    </row>
    <row r="2337" spans="1:8">
      <c r="A2337" s="83"/>
      <c r="B2337" s="84"/>
      <c r="C2337" s="84"/>
      <c r="D2337" s="84"/>
      <c r="E2337" s="84"/>
      <c r="F2337" s="85"/>
      <c r="G2337" s="85"/>
      <c r="H2337" s="85"/>
    </row>
    <row r="2338" spans="1:8">
      <c r="A2338" s="83"/>
      <c r="B2338" s="84"/>
      <c r="C2338" s="84"/>
      <c r="D2338" s="84"/>
      <c r="E2338" s="84"/>
      <c r="F2338" s="85"/>
      <c r="G2338" s="85"/>
      <c r="H2338" s="85"/>
    </row>
    <row r="2339" spans="1:8">
      <c r="A2339" s="83"/>
      <c r="B2339" s="84"/>
      <c r="C2339" s="84"/>
      <c r="D2339" s="84"/>
      <c r="E2339" s="84"/>
      <c r="F2339" s="85"/>
      <c r="G2339" s="85"/>
      <c r="H2339" s="85"/>
    </row>
    <row r="2340" spans="1:8">
      <c r="A2340" s="83"/>
      <c r="B2340" s="84"/>
      <c r="C2340" s="84"/>
      <c r="D2340" s="84"/>
      <c r="E2340" s="84"/>
      <c r="F2340" s="85"/>
      <c r="G2340" s="85"/>
      <c r="H2340" s="85"/>
    </row>
    <row r="2341" spans="1:8">
      <c r="A2341" s="83"/>
      <c r="B2341" s="84"/>
      <c r="C2341" s="84"/>
      <c r="D2341" s="84"/>
      <c r="E2341" s="84"/>
      <c r="F2341" s="85"/>
      <c r="G2341" s="85"/>
      <c r="H2341" s="85"/>
    </row>
    <row r="2342" spans="1:8">
      <c r="A2342" s="83"/>
      <c r="B2342" s="84"/>
      <c r="C2342" s="84"/>
      <c r="D2342" s="84"/>
      <c r="E2342" s="84"/>
      <c r="F2342" s="85"/>
      <c r="G2342" s="85"/>
      <c r="H2342" s="85"/>
    </row>
    <row r="2343" spans="1:8">
      <c r="A2343" s="83"/>
      <c r="B2343" s="84"/>
      <c r="C2343" s="84"/>
      <c r="D2343" s="84"/>
      <c r="E2343" s="84"/>
      <c r="F2343" s="85"/>
      <c r="G2343" s="85"/>
      <c r="H2343" s="85"/>
    </row>
    <row r="2344" spans="1:8">
      <c r="A2344" s="83"/>
      <c r="B2344" s="84"/>
      <c r="C2344" s="84"/>
      <c r="D2344" s="84"/>
      <c r="E2344" s="84"/>
      <c r="F2344" s="85"/>
      <c r="G2344" s="85"/>
      <c r="H2344" s="85"/>
    </row>
    <row r="2345" spans="1:8">
      <c r="A2345" s="83"/>
      <c r="B2345" s="84"/>
      <c r="C2345" s="84"/>
      <c r="D2345" s="84"/>
      <c r="E2345" s="84"/>
      <c r="F2345" s="85"/>
      <c r="G2345" s="85"/>
      <c r="H2345" s="85"/>
    </row>
    <row r="2346" spans="1:8">
      <c r="A2346" s="83"/>
      <c r="B2346" s="84"/>
      <c r="C2346" s="84"/>
      <c r="D2346" s="84"/>
      <c r="E2346" s="84"/>
      <c r="F2346" s="85"/>
      <c r="G2346" s="85"/>
      <c r="H2346" s="85"/>
    </row>
    <row r="2347" spans="1:8">
      <c r="A2347" s="83"/>
      <c r="B2347" s="84"/>
      <c r="C2347" s="84"/>
      <c r="D2347" s="84"/>
      <c r="E2347" s="84"/>
      <c r="F2347" s="85"/>
      <c r="G2347" s="85"/>
      <c r="H2347" s="85"/>
    </row>
    <row r="2348" spans="1:8">
      <c r="A2348" s="83"/>
      <c r="B2348" s="84"/>
      <c r="C2348" s="84"/>
      <c r="D2348" s="84"/>
      <c r="E2348" s="84"/>
      <c r="F2348" s="85"/>
      <c r="G2348" s="85"/>
      <c r="H2348" s="85"/>
    </row>
    <row r="2349" spans="1:8">
      <c r="A2349" s="83"/>
      <c r="B2349" s="84"/>
      <c r="C2349" s="84"/>
      <c r="D2349" s="84"/>
      <c r="E2349" s="84"/>
      <c r="F2349" s="85"/>
      <c r="G2349" s="85"/>
      <c r="H2349" s="85"/>
    </row>
    <row r="2350" spans="1:8">
      <c r="A2350" s="83"/>
      <c r="B2350" s="84"/>
      <c r="C2350" s="84"/>
      <c r="D2350" s="84"/>
      <c r="E2350" s="84"/>
      <c r="F2350" s="85"/>
      <c r="G2350" s="85"/>
      <c r="H2350" s="85"/>
    </row>
    <row r="2351" spans="1:8">
      <c r="A2351" s="83"/>
      <c r="B2351" s="84"/>
      <c r="C2351" s="84"/>
      <c r="D2351" s="84"/>
      <c r="E2351" s="84"/>
      <c r="F2351" s="85"/>
      <c r="G2351" s="85"/>
      <c r="H2351" s="85"/>
    </row>
    <row r="2352" spans="1:8">
      <c r="A2352" s="83"/>
      <c r="B2352" s="84"/>
      <c r="C2352" s="84"/>
      <c r="D2352" s="84"/>
      <c r="E2352" s="84"/>
      <c r="F2352" s="85"/>
      <c r="G2352" s="85"/>
      <c r="H2352" s="85"/>
    </row>
    <row r="2353" spans="1:8">
      <c r="A2353" s="83"/>
      <c r="B2353" s="84"/>
      <c r="C2353" s="84"/>
      <c r="D2353" s="84"/>
      <c r="E2353" s="84"/>
      <c r="F2353" s="85"/>
      <c r="G2353" s="85"/>
      <c r="H2353" s="85"/>
    </row>
    <row r="2354" spans="1:8">
      <c r="A2354" s="83"/>
      <c r="B2354" s="84"/>
      <c r="C2354" s="84"/>
      <c r="D2354" s="84"/>
      <c r="E2354" s="84"/>
      <c r="F2354" s="85"/>
      <c r="G2354" s="85"/>
      <c r="H2354" s="85"/>
    </row>
    <row r="2355" spans="1:8">
      <c r="A2355" s="83"/>
      <c r="B2355" s="84"/>
      <c r="C2355" s="84"/>
      <c r="D2355" s="84"/>
      <c r="E2355" s="84"/>
      <c r="F2355" s="85"/>
      <c r="G2355" s="85"/>
      <c r="H2355" s="85"/>
    </row>
    <row r="2356" spans="1:8">
      <c r="A2356" s="83"/>
      <c r="B2356" s="84"/>
      <c r="C2356" s="84"/>
      <c r="D2356" s="84"/>
      <c r="E2356" s="84"/>
      <c r="F2356" s="85"/>
      <c r="G2356" s="85"/>
      <c r="H2356" s="85"/>
    </row>
    <row r="2357" spans="1:8">
      <c r="A2357" s="83"/>
      <c r="B2357" s="84"/>
      <c r="C2357" s="84"/>
      <c r="D2357" s="84"/>
      <c r="E2357" s="84"/>
      <c r="F2357" s="85"/>
      <c r="G2357" s="85"/>
      <c r="H2357" s="85"/>
    </row>
    <row r="2358" spans="1:8">
      <c r="A2358" s="83"/>
      <c r="B2358" s="84"/>
      <c r="C2358" s="84"/>
      <c r="D2358" s="84"/>
      <c r="E2358" s="84"/>
      <c r="F2358" s="85"/>
      <c r="G2358" s="85"/>
      <c r="H2358" s="85"/>
    </row>
    <row r="2359" spans="1:8">
      <c r="A2359" s="83"/>
      <c r="B2359" s="84"/>
      <c r="C2359" s="84"/>
      <c r="D2359" s="84"/>
      <c r="E2359" s="84"/>
      <c r="F2359" s="85"/>
      <c r="G2359" s="85"/>
      <c r="H2359" s="85"/>
    </row>
    <row r="2360" spans="1:8">
      <c r="A2360" s="83"/>
      <c r="B2360" s="84"/>
      <c r="C2360" s="84"/>
      <c r="D2360" s="84"/>
      <c r="E2360" s="84"/>
      <c r="F2360" s="85"/>
      <c r="G2360" s="85"/>
      <c r="H2360" s="85"/>
    </row>
    <row r="2361" spans="1:8">
      <c r="A2361" s="83"/>
      <c r="B2361" s="84"/>
      <c r="C2361" s="84"/>
      <c r="D2361" s="84"/>
      <c r="E2361" s="84"/>
      <c r="F2361" s="85"/>
      <c r="G2361" s="85"/>
      <c r="H2361" s="85"/>
    </row>
    <row r="2362" spans="1:8">
      <c r="A2362" s="83"/>
      <c r="B2362" s="84"/>
      <c r="C2362" s="84"/>
      <c r="D2362" s="84"/>
      <c r="E2362" s="84"/>
      <c r="F2362" s="85"/>
      <c r="G2362" s="85"/>
      <c r="H2362" s="85"/>
    </row>
    <row r="2363" spans="1:8">
      <c r="A2363" s="83"/>
      <c r="B2363" s="84"/>
      <c r="C2363" s="84"/>
      <c r="D2363" s="84"/>
      <c r="E2363" s="84"/>
      <c r="F2363" s="85"/>
      <c r="G2363" s="85"/>
      <c r="H2363" s="85"/>
    </row>
    <row r="2364" spans="1:8">
      <c r="A2364" s="83"/>
      <c r="B2364" s="84"/>
      <c r="C2364" s="84"/>
      <c r="D2364" s="84"/>
      <c r="E2364" s="84"/>
      <c r="F2364" s="85"/>
      <c r="G2364" s="85"/>
      <c r="H2364" s="85"/>
    </row>
    <row r="2365" spans="1:8">
      <c r="A2365" s="83"/>
      <c r="B2365" s="84"/>
      <c r="C2365" s="84"/>
      <c r="D2365" s="84"/>
      <c r="E2365" s="84"/>
      <c r="F2365" s="85"/>
      <c r="G2365" s="85"/>
      <c r="H2365" s="85"/>
    </row>
    <row r="2366" spans="1:8">
      <c r="A2366" s="83"/>
      <c r="B2366" s="84"/>
      <c r="C2366" s="84"/>
      <c r="D2366" s="84"/>
      <c r="E2366" s="84"/>
      <c r="F2366" s="85"/>
      <c r="G2366" s="85"/>
      <c r="H2366" s="85"/>
    </row>
    <row r="2367" spans="1:8">
      <c r="A2367" s="83"/>
      <c r="B2367" s="84"/>
      <c r="C2367" s="84"/>
      <c r="D2367" s="84"/>
      <c r="E2367" s="84"/>
      <c r="F2367" s="85"/>
      <c r="G2367" s="85"/>
      <c r="H2367" s="85"/>
    </row>
    <row r="2368" spans="1:8">
      <c r="A2368" s="83"/>
      <c r="B2368" s="84"/>
      <c r="C2368" s="84"/>
      <c r="D2368" s="84"/>
      <c r="E2368" s="84"/>
      <c r="F2368" s="85"/>
      <c r="G2368" s="85"/>
      <c r="H2368" s="85"/>
    </row>
    <row r="2369" spans="1:8">
      <c r="A2369" s="83"/>
      <c r="B2369" s="84"/>
      <c r="C2369" s="84"/>
      <c r="D2369" s="84"/>
      <c r="E2369" s="84"/>
      <c r="F2369" s="85"/>
      <c r="G2369" s="85"/>
      <c r="H2369" s="85"/>
    </row>
    <row r="2370" spans="1:8">
      <c r="A2370" s="83"/>
      <c r="B2370" s="84"/>
      <c r="C2370" s="84"/>
      <c r="D2370" s="84"/>
      <c r="E2370" s="84"/>
      <c r="F2370" s="85"/>
      <c r="G2370" s="85"/>
      <c r="H2370" s="85"/>
    </row>
    <row r="2371" spans="1:8">
      <c r="A2371" s="83"/>
      <c r="B2371" s="84"/>
      <c r="C2371" s="84"/>
      <c r="D2371" s="84"/>
      <c r="E2371" s="84"/>
      <c r="F2371" s="85"/>
      <c r="G2371" s="85"/>
      <c r="H2371" s="85"/>
    </row>
    <row r="2372" spans="1:8">
      <c r="A2372" s="83"/>
      <c r="B2372" s="84"/>
      <c r="C2372" s="84"/>
      <c r="D2372" s="84"/>
      <c r="E2372" s="84"/>
      <c r="F2372" s="85"/>
      <c r="G2372" s="85"/>
      <c r="H2372" s="85"/>
    </row>
    <row r="2373" spans="1:8">
      <c r="A2373" s="83"/>
      <c r="B2373" s="84"/>
      <c r="C2373" s="84"/>
      <c r="D2373" s="84"/>
      <c r="E2373" s="84"/>
      <c r="F2373" s="85"/>
      <c r="G2373" s="85"/>
      <c r="H2373" s="85"/>
    </row>
    <row r="2374" spans="1:8">
      <c r="A2374" s="83"/>
      <c r="B2374" s="84"/>
      <c r="C2374" s="84"/>
      <c r="D2374" s="84"/>
      <c r="E2374" s="84"/>
      <c r="F2374" s="85"/>
      <c r="G2374" s="85"/>
      <c r="H2374" s="85"/>
    </row>
    <row r="2375" spans="1:8">
      <c r="A2375" s="83"/>
      <c r="B2375" s="84"/>
      <c r="C2375" s="84"/>
      <c r="D2375" s="84"/>
      <c r="E2375" s="84"/>
      <c r="F2375" s="85"/>
      <c r="G2375" s="85"/>
      <c r="H2375" s="85"/>
    </row>
    <row r="2376" spans="1:8">
      <c r="A2376" s="83"/>
      <c r="B2376" s="84"/>
      <c r="C2376" s="84"/>
      <c r="D2376" s="84"/>
      <c r="E2376" s="84"/>
      <c r="F2376" s="85"/>
      <c r="G2376" s="85"/>
      <c r="H2376" s="85"/>
    </row>
    <row r="2377" spans="1:8">
      <c r="A2377" s="83"/>
      <c r="B2377" s="84"/>
      <c r="C2377" s="84"/>
      <c r="D2377" s="84"/>
      <c r="E2377" s="84"/>
      <c r="F2377" s="85"/>
      <c r="G2377" s="85"/>
      <c r="H2377" s="85"/>
    </row>
    <row r="2378" spans="1:8">
      <c r="A2378" s="83"/>
      <c r="B2378" s="84"/>
      <c r="C2378" s="84"/>
      <c r="D2378" s="84"/>
      <c r="E2378" s="84"/>
      <c r="F2378" s="85"/>
      <c r="G2378" s="85"/>
      <c r="H2378" s="85"/>
    </row>
    <row r="2379" spans="1:8">
      <c r="A2379" s="83"/>
      <c r="B2379" s="84"/>
      <c r="C2379" s="84"/>
      <c r="D2379" s="84"/>
      <c r="E2379" s="84"/>
      <c r="F2379" s="85"/>
      <c r="G2379" s="85"/>
      <c r="H2379" s="85"/>
    </row>
    <row r="2380" spans="1:8">
      <c r="A2380" s="83"/>
      <c r="B2380" s="84"/>
      <c r="C2380" s="84"/>
      <c r="D2380" s="84"/>
      <c r="E2380" s="84"/>
      <c r="F2380" s="85"/>
      <c r="G2380" s="85"/>
      <c r="H2380" s="85"/>
    </row>
    <row r="2381" spans="1:8">
      <c r="A2381" s="83"/>
      <c r="B2381" s="84"/>
      <c r="C2381" s="84"/>
      <c r="D2381" s="84"/>
      <c r="E2381" s="84"/>
      <c r="F2381" s="85"/>
      <c r="G2381" s="85"/>
      <c r="H2381" s="85"/>
    </row>
    <row r="2382" spans="1:8">
      <c r="A2382" s="83"/>
      <c r="B2382" s="84"/>
      <c r="C2382" s="84"/>
      <c r="D2382" s="84"/>
      <c r="E2382" s="84"/>
      <c r="F2382" s="85"/>
      <c r="G2382" s="85"/>
      <c r="H2382" s="85"/>
    </row>
    <row r="2383" spans="1:8">
      <c r="A2383" s="83"/>
      <c r="B2383" s="84"/>
      <c r="C2383" s="84"/>
      <c r="D2383" s="84"/>
      <c r="E2383" s="84"/>
      <c r="F2383" s="85"/>
      <c r="G2383" s="85"/>
      <c r="H2383" s="85"/>
    </row>
    <row r="2384" spans="1:8">
      <c r="A2384" s="83"/>
      <c r="B2384" s="84"/>
      <c r="C2384" s="84"/>
      <c r="D2384" s="84"/>
      <c r="E2384" s="84"/>
      <c r="F2384" s="85"/>
      <c r="G2384" s="85"/>
      <c r="H2384" s="85"/>
    </row>
    <row r="2385" spans="1:8">
      <c r="A2385" s="83"/>
      <c r="B2385" s="84"/>
      <c r="C2385" s="84"/>
      <c r="D2385" s="84"/>
      <c r="E2385" s="84"/>
      <c r="F2385" s="85"/>
      <c r="G2385" s="85"/>
      <c r="H2385" s="85"/>
    </row>
    <row r="2386" spans="1:8">
      <c r="A2386" s="83"/>
      <c r="B2386" s="84"/>
      <c r="C2386" s="84"/>
      <c r="D2386" s="84"/>
      <c r="E2386" s="84"/>
      <c r="F2386" s="85"/>
      <c r="G2386" s="85"/>
      <c r="H2386" s="85"/>
    </row>
    <row r="2387" spans="1:8">
      <c r="A2387" s="83"/>
      <c r="B2387" s="84"/>
      <c r="C2387" s="84"/>
      <c r="D2387" s="84"/>
      <c r="E2387" s="84"/>
      <c r="F2387" s="85"/>
      <c r="G2387" s="85"/>
      <c r="H2387" s="85"/>
    </row>
    <row r="2388" spans="1:8">
      <c r="A2388" s="83"/>
      <c r="B2388" s="84"/>
      <c r="C2388" s="84"/>
      <c r="D2388" s="84"/>
      <c r="E2388" s="84"/>
      <c r="F2388" s="85"/>
      <c r="G2388" s="85"/>
      <c r="H2388" s="85"/>
    </row>
    <row r="2389" spans="1:8">
      <c r="A2389" s="83"/>
      <c r="B2389" s="84"/>
      <c r="C2389" s="84"/>
      <c r="D2389" s="84"/>
      <c r="E2389" s="84"/>
      <c r="F2389" s="85"/>
      <c r="G2389" s="85"/>
      <c r="H2389" s="85"/>
    </row>
    <row r="2390" spans="1:8">
      <c r="A2390" s="83"/>
      <c r="B2390" s="84"/>
      <c r="C2390" s="84"/>
      <c r="D2390" s="84"/>
      <c r="E2390" s="84"/>
      <c r="F2390" s="85"/>
      <c r="G2390" s="85"/>
      <c r="H2390" s="85"/>
    </row>
    <row r="2391" spans="1:8">
      <c r="A2391" s="83"/>
      <c r="B2391" s="84"/>
      <c r="C2391" s="84"/>
      <c r="D2391" s="84"/>
      <c r="E2391" s="84"/>
      <c r="F2391" s="85"/>
      <c r="G2391" s="85"/>
      <c r="H2391" s="85"/>
    </row>
    <row r="2392" spans="1:8">
      <c r="A2392" s="83"/>
      <c r="B2392" s="84"/>
      <c r="C2392" s="84"/>
      <c r="D2392" s="84"/>
      <c r="E2392" s="84"/>
      <c r="F2392" s="85"/>
      <c r="G2392" s="85"/>
      <c r="H2392" s="85"/>
    </row>
    <row r="2393" spans="1:8">
      <c r="A2393" s="83"/>
      <c r="B2393" s="84"/>
      <c r="C2393" s="84"/>
      <c r="D2393" s="84"/>
      <c r="E2393" s="84"/>
      <c r="F2393" s="85"/>
      <c r="G2393" s="85"/>
      <c r="H2393" s="85"/>
    </row>
    <row r="2394" spans="1:8">
      <c r="A2394" s="83"/>
      <c r="B2394" s="84"/>
      <c r="C2394" s="84"/>
      <c r="D2394" s="84"/>
      <c r="E2394" s="84"/>
      <c r="F2394" s="85"/>
      <c r="G2394" s="85"/>
      <c r="H2394" s="85"/>
    </row>
    <row r="2395" spans="1:8">
      <c r="A2395" s="83"/>
      <c r="B2395" s="84"/>
      <c r="C2395" s="84"/>
      <c r="D2395" s="84"/>
      <c r="E2395" s="84"/>
      <c r="F2395" s="85"/>
      <c r="G2395" s="85"/>
      <c r="H2395" s="85"/>
    </row>
    <row r="2396" spans="1:8">
      <c r="A2396" s="83"/>
      <c r="B2396" s="84"/>
      <c r="C2396" s="84"/>
      <c r="D2396" s="84"/>
      <c r="E2396" s="84"/>
      <c r="F2396" s="85"/>
      <c r="G2396" s="85"/>
      <c r="H2396" s="85"/>
    </row>
    <row r="2397" spans="1:8">
      <c r="A2397" s="83"/>
      <c r="B2397" s="84"/>
      <c r="C2397" s="84"/>
      <c r="D2397" s="84"/>
      <c r="E2397" s="84"/>
      <c r="F2397" s="85"/>
      <c r="G2397" s="85"/>
      <c r="H2397" s="85"/>
    </row>
    <row r="2398" spans="1:8">
      <c r="A2398" s="83"/>
      <c r="B2398" s="84"/>
      <c r="C2398" s="84"/>
      <c r="D2398" s="84"/>
      <c r="E2398" s="84"/>
      <c r="F2398" s="85"/>
      <c r="G2398" s="85"/>
      <c r="H2398" s="85"/>
    </row>
    <row r="2399" spans="1:8">
      <c r="A2399" s="83"/>
      <c r="B2399" s="84"/>
      <c r="C2399" s="84"/>
      <c r="D2399" s="84"/>
      <c r="E2399" s="84"/>
      <c r="F2399" s="85"/>
      <c r="G2399" s="85"/>
      <c r="H2399" s="85"/>
    </row>
    <row r="2400" spans="1:8">
      <c r="A2400" s="83"/>
      <c r="B2400" s="84"/>
      <c r="C2400" s="84"/>
      <c r="D2400" s="84"/>
      <c r="E2400" s="84"/>
      <c r="F2400" s="85"/>
      <c r="G2400" s="85"/>
      <c r="H2400" s="85"/>
    </row>
    <row r="2401" spans="1:8">
      <c r="A2401" s="83"/>
      <c r="B2401" s="84"/>
      <c r="C2401" s="84"/>
      <c r="D2401" s="84"/>
      <c r="E2401" s="84"/>
      <c r="F2401" s="85"/>
      <c r="G2401" s="85"/>
      <c r="H2401" s="85"/>
    </row>
    <row r="2402" spans="1:8">
      <c r="A2402" s="83"/>
      <c r="B2402" s="84"/>
      <c r="C2402" s="84"/>
      <c r="D2402" s="84"/>
      <c r="E2402" s="84"/>
      <c r="F2402" s="85"/>
      <c r="G2402" s="85"/>
      <c r="H2402" s="85"/>
    </row>
    <row r="2403" spans="1:8">
      <c r="A2403" s="83"/>
      <c r="B2403" s="84"/>
      <c r="C2403" s="84"/>
      <c r="D2403" s="84"/>
      <c r="E2403" s="84"/>
      <c r="F2403" s="85"/>
      <c r="G2403" s="85"/>
      <c r="H2403" s="85"/>
    </row>
    <row r="2404" spans="1:8">
      <c r="A2404" s="83"/>
      <c r="B2404" s="84"/>
      <c r="C2404" s="84"/>
      <c r="D2404" s="84"/>
      <c r="E2404" s="84"/>
      <c r="F2404" s="85"/>
      <c r="G2404" s="85"/>
      <c r="H2404" s="85"/>
    </row>
    <row r="2405" spans="1:8">
      <c r="A2405" s="83"/>
      <c r="B2405" s="84"/>
      <c r="C2405" s="84"/>
      <c r="D2405" s="84"/>
      <c r="E2405" s="84"/>
      <c r="F2405" s="85"/>
      <c r="G2405" s="85"/>
      <c r="H2405" s="85"/>
    </row>
    <row r="2406" spans="1:8">
      <c r="A2406" s="83"/>
      <c r="B2406" s="84"/>
      <c r="C2406" s="84"/>
      <c r="D2406" s="84"/>
      <c r="E2406" s="84"/>
      <c r="F2406" s="85"/>
      <c r="G2406" s="85"/>
      <c r="H2406" s="85"/>
    </row>
    <row r="2407" spans="1:8">
      <c r="A2407" s="83"/>
      <c r="B2407" s="84"/>
      <c r="C2407" s="84"/>
      <c r="D2407" s="84"/>
      <c r="E2407" s="84"/>
      <c r="F2407" s="85"/>
      <c r="G2407" s="85"/>
      <c r="H2407" s="85"/>
    </row>
    <row r="2408" spans="1:8">
      <c r="A2408" s="83"/>
      <c r="B2408" s="84"/>
      <c r="C2408" s="84"/>
      <c r="D2408" s="84"/>
      <c r="E2408" s="84"/>
      <c r="F2408" s="85"/>
      <c r="G2408" s="85"/>
      <c r="H2408" s="85"/>
    </row>
    <row r="2409" spans="1:8">
      <c r="A2409" s="83"/>
      <c r="B2409" s="84"/>
      <c r="C2409" s="84"/>
      <c r="D2409" s="84"/>
      <c r="E2409" s="84"/>
      <c r="F2409" s="85"/>
      <c r="G2409" s="85"/>
      <c r="H2409" s="85"/>
    </row>
    <row r="2410" spans="1:8">
      <c r="A2410" s="83"/>
      <c r="B2410" s="84"/>
      <c r="C2410" s="84"/>
      <c r="D2410" s="84"/>
      <c r="E2410" s="84"/>
      <c r="F2410" s="85"/>
      <c r="G2410" s="85"/>
      <c r="H2410" s="85"/>
    </row>
    <row r="2411" spans="1:8">
      <c r="A2411" s="83"/>
      <c r="B2411" s="84"/>
      <c r="C2411" s="84"/>
      <c r="D2411" s="84"/>
      <c r="E2411" s="84"/>
      <c r="F2411" s="85"/>
      <c r="G2411" s="85"/>
      <c r="H2411" s="85"/>
    </row>
    <row r="2412" spans="1:8">
      <c r="A2412" s="83"/>
      <c r="B2412" s="84"/>
      <c r="C2412" s="84"/>
      <c r="D2412" s="84"/>
      <c r="E2412" s="84"/>
      <c r="F2412" s="85"/>
      <c r="G2412" s="85"/>
      <c r="H2412" s="85"/>
    </row>
    <row r="2413" spans="1:8">
      <c r="A2413" s="83"/>
      <c r="B2413" s="84"/>
      <c r="C2413" s="84"/>
      <c r="D2413" s="84"/>
      <c r="E2413" s="84"/>
      <c r="F2413" s="85"/>
      <c r="G2413" s="85"/>
      <c r="H2413" s="85"/>
    </row>
    <row r="2414" spans="1:8">
      <c r="A2414" s="83"/>
      <c r="B2414" s="84"/>
      <c r="C2414" s="84"/>
      <c r="D2414" s="84"/>
      <c r="E2414" s="84"/>
      <c r="F2414" s="85"/>
      <c r="G2414" s="85"/>
      <c r="H2414" s="85"/>
    </row>
    <row r="2415" spans="1:8">
      <c r="A2415" s="83"/>
      <c r="B2415" s="84"/>
      <c r="C2415" s="84"/>
      <c r="D2415" s="84"/>
      <c r="E2415" s="84"/>
      <c r="F2415" s="85"/>
      <c r="G2415" s="85"/>
      <c r="H2415" s="85"/>
    </row>
    <row r="2416" spans="1:8">
      <c r="A2416" s="83"/>
      <c r="B2416" s="84"/>
      <c r="C2416" s="84"/>
      <c r="D2416" s="84"/>
      <c r="E2416" s="84"/>
      <c r="F2416" s="85"/>
      <c r="G2416" s="85"/>
      <c r="H2416" s="85"/>
    </row>
    <row r="2417" spans="1:8">
      <c r="A2417" s="83"/>
      <c r="B2417" s="84"/>
      <c r="C2417" s="84"/>
      <c r="D2417" s="84"/>
      <c r="E2417" s="84"/>
      <c r="F2417" s="85"/>
      <c r="G2417" s="85"/>
      <c r="H2417" s="85"/>
    </row>
    <row r="2418" spans="1:8">
      <c r="A2418" s="83"/>
      <c r="B2418" s="84"/>
      <c r="C2418" s="84"/>
      <c r="D2418" s="84"/>
      <c r="E2418" s="84"/>
      <c r="F2418" s="85"/>
      <c r="G2418" s="85"/>
      <c r="H2418" s="85"/>
    </row>
    <row r="2419" spans="1:8">
      <c r="A2419" s="83"/>
      <c r="B2419" s="84"/>
      <c r="C2419" s="84"/>
      <c r="D2419" s="84"/>
      <c r="E2419" s="84"/>
      <c r="F2419" s="85"/>
      <c r="G2419" s="85"/>
      <c r="H2419" s="85"/>
    </row>
    <row r="2420" spans="1:8">
      <c r="A2420" s="83"/>
      <c r="B2420" s="84"/>
      <c r="C2420" s="84"/>
      <c r="D2420" s="84"/>
      <c r="E2420" s="84"/>
      <c r="F2420" s="85"/>
      <c r="G2420" s="85"/>
      <c r="H2420" s="85"/>
    </row>
    <row r="2421" spans="1:8">
      <c r="A2421" s="83"/>
      <c r="B2421" s="84"/>
      <c r="C2421" s="84"/>
      <c r="D2421" s="84"/>
      <c r="E2421" s="84"/>
      <c r="F2421" s="85"/>
      <c r="G2421" s="85"/>
      <c r="H2421" s="85"/>
    </row>
    <row r="2422" spans="1:8">
      <c r="A2422" s="83"/>
      <c r="B2422" s="84"/>
      <c r="C2422" s="84"/>
      <c r="D2422" s="84"/>
      <c r="E2422" s="84"/>
      <c r="F2422" s="85"/>
      <c r="G2422" s="85"/>
      <c r="H2422" s="85"/>
    </row>
    <row r="2423" spans="1:8">
      <c r="A2423" s="83"/>
      <c r="B2423" s="84"/>
      <c r="C2423" s="84"/>
      <c r="D2423" s="84"/>
      <c r="E2423" s="84"/>
      <c r="F2423" s="85"/>
      <c r="G2423" s="85"/>
      <c r="H2423" s="85"/>
    </row>
    <row r="2424" spans="1:8">
      <c r="A2424" s="83"/>
      <c r="B2424" s="84"/>
      <c r="C2424" s="84"/>
      <c r="D2424" s="84"/>
      <c r="E2424" s="84"/>
      <c r="F2424" s="85"/>
      <c r="G2424" s="85"/>
      <c r="H2424" s="85"/>
    </row>
    <row r="2425" spans="1:8">
      <c r="A2425" s="83"/>
      <c r="B2425" s="84"/>
      <c r="C2425" s="84"/>
      <c r="D2425" s="84"/>
      <c r="E2425" s="84"/>
      <c r="F2425" s="85"/>
      <c r="G2425" s="85"/>
      <c r="H2425" s="85"/>
    </row>
    <row r="2426" spans="1:8">
      <c r="A2426" s="83"/>
      <c r="B2426" s="84"/>
      <c r="C2426" s="84"/>
      <c r="D2426" s="84"/>
      <c r="E2426" s="84"/>
      <c r="F2426" s="85"/>
      <c r="G2426" s="85"/>
      <c r="H2426" s="85"/>
    </row>
    <row r="2427" spans="1:8">
      <c r="A2427" s="83"/>
      <c r="B2427" s="84"/>
      <c r="C2427" s="84"/>
      <c r="D2427" s="84"/>
      <c r="E2427" s="84"/>
      <c r="F2427" s="85"/>
      <c r="G2427" s="85"/>
      <c r="H2427" s="85"/>
    </row>
    <row r="2428" spans="1:8">
      <c r="A2428" s="83"/>
      <c r="B2428" s="84"/>
      <c r="C2428" s="84"/>
      <c r="D2428" s="84"/>
      <c r="E2428" s="84"/>
      <c r="F2428" s="85"/>
      <c r="G2428" s="85"/>
      <c r="H2428" s="85"/>
    </row>
    <row r="2429" spans="1:8">
      <c r="A2429" s="83"/>
      <c r="B2429" s="84"/>
      <c r="C2429" s="84"/>
      <c r="D2429" s="84"/>
      <c r="E2429" s="84"/>
      <c r="F2429" s="85"/>
      <c r="G2429" s="85"/>
      <c r="H2429" s="85"/>
    </row>
    <row r="2430" spans="1:8">
      <c r="A2430" s="83"/>
      <c r="B2430" s="84"/>
      <c r="C2430" s="84"/>
      <c r="D2430" s="84"/>
      <c r="E2430" s="84"/>
      <c r="F2430" s="85"/>
      <c r="G2430" s="85"/>
      <c r="H2430" s="85"/>
    </row>
    <row r="2431" spans="1:8">
      <c r="A2431" s="83"/>
      <c r="B2431" s="84"/>
      <c r="C2431" s="84"/>
      <c r="D2431" s="84"/>
      <c r="E2431" s="84"/>
      <c r="F2431" s="85"/>
      <c r="G2431" s="85"/>
      <c r="H2431" s="85"/>
    </row>
    <row r="2432" spans="1:8">
      <c r="A2432" s="83"/>
      <c r="B2432" s="84"/>
      <c r="C2432" s="84"/>
      <c r="D2432" s="84"/>
      <c r="E2432" s="84"/>
      <c r="F2432" s="85"/>
      <c r="G2432" s="85"/>
      <c r="H2432" s="85"/>
    </row>
    <row r="2433" spans="1:8">
      <c r="A2433" s="83"/>
      <c r="B2433" s="84"/>
      <c r="C2433" s="84"/>
      <c r="D2433" s="84"/>
      <c r="E2433" s="84"/>
      <c r="F2433" s="85"/>
      <c r="G2433" s="85"/>
      <c r="H2433" s="85"/>
    </row>
    <row r="2434" spans="1:8">
      <c r="A2434" s="83"/>
      <c r="B2434" s="84"/>
      <c r="C2434" s="84"/>
      <c r="D2434" s="84"/>
      <c r="E2434" s="84"/>
      <c r="F2434" s="85"/>
      <c r="G2434" s="85"/>
      <c r="H2434" s="85"/>
    </row>
    <row r="2435" spans="1:8">
      <c r="A2435" s="83"/>
      <c r="B2435" s="84"/>
      <c r="C2435" s="84"/>
      <c r="D2435" s="84"/>
      <c r="E2435" s="84"/>
      <c r="F2435" s="85"/>
      <c r="G2435" s="85"/>
      <c r="H2435" s="85"/>
    </row>
    <row r="2436" spans="1:8">
      <c r="A2436" s="83"/>
      <c r="B2436" s="84"/>
      <c r="C2436" s="84"/>
      <c r="D2436" s="84"/>
      <c r="E2436" s="84"/>
      <c r="F2436" s="85"/>
      <c r="G2436" s="85"/>
      <c r="H2436" s="85"/>
    </row>
    <row r="2437" spans="1:8">
      <c r="A2437" s="83"/>
      <c r="B2437" s="84"/>
      <c r="C2437" s="84"/>
      <c r="D2437" s="84"/>
      <c r="E2437" s="84"/>
      <c r="F2437" s="85"/>
      <c r="G2437" s="85"/>
      <c r="H2437" s="85"/>
    </row>
    <row r="2438" spans="1:8">
      <c r="A2438" s="83"/>
      <c r="B2438" s="84"/>
      <c r="C2438" s="84"/>
      <c r="D2438" s="84"/>
      <c r="E2438" s="84"/>
      <c r="F2438" s="85"/>
      <c r="G2438" s="85"/>
      <c r="H2438" s="85"/>
    </row>
    <row r="2439" spans="1:8">
      <c r="A2439" s="83"/>
      <c r="B2439" s="84"/>
      <c r="C2439" s="84"/>
      <c r="D2439" s="84"/>
      <c r="E2439" s="84"/>
      <c r="F2439" s="85"/>
      <c r="G2439" s="85"/>
      <c r="H2439" s="85"/>
    </row>
    <row r="2440" spans="1:8">
      <c r="A2440" s="83"/>
      <c r="B2440" s="84"/>
      <c r="C2440" s="84"/>
      <c r="D2440" s="84"/>
      <c r="E2440" s="84"/>
      <c r="F2440" s="85"/>
      <c r="G2440" s="85"/>
      <c r="H2440" s="85"/>
    </row>
    <row r="2441" spans="1:8">
      <c r="A2441" s="83"/>
      <c r="B2441" s="84"/>
      <c r="C2441" s="84"/>
      <c r="D2441" s="84"/>
      <c r="E2441" s="84"/>
      <c r="F2441" s="85"/>
      <c r="G2441" s="85"/>
      <c r="H2441" s="85"/>
    </row>
    <row r="2442" spans="1:8">
      <c r="A2442" s="83"/>
      <c r="B2442" s="84"/>
      <c r="C2442" s="84"/>
      <c r="D2442" s="84"/>
      <c r="E2442" s="84"/>
      <c r="F2442" s="85"/>
      <c r="G2442" s="85"/>
      <c r="H2442" s="85"/>
    </row>
    <row r="2443" spans="1:8">
      <c r="A2443" s="83"/>
      <c r="B2443" s="84"/>
      <c r="C2443" s="84"/>
      <c r="D2443" s="84"/>
      <c r="E2443" s="84"/>
      <c r="F2443" s="85"/>
      <c r="G2443" s="85"/>
      <c r="H2443" s="85"/>
    </row>
    <row r="2444" spans="1:8">
      <c r="A2444" s="83"/>
      <c r="B2444" s="84"/>
      <c r="C2444" s="84"/>
      <c r="D2444" s="84"/>
      <c r="E2444" s="84"/>
      <c r="F2444" s="85"/>
      <c r="G2444" s="85"/>
      <c r="H2444" s="85"/>
    </row>
    <row r="2445" spans="1:8">
      <c r="A2445" s="83"/>
      <c r="B2445" s="84"/>
      <c r="C2445" s="84"/>
      <c r="D2445" s="84"/>
      <c r="E2445" s="84"/>
      <c r="F2445" s="85"/>
      <c r="G2445" s="85"/>
      <c r="H2445" s="85"/>
    </row>
    <row r="2446" spans="1:8">
      <c r="A2446" s="83"/>
      <c r="B2446" s="84"/>
      <c r="C2446" s="84"/>
      <c r="D2446" s="84"/>
      <c r="E2446" s="84"/>
      <c r="F2446" s="85"/>
      <c r="G2446" s="85"/>
      <c r="H2446" s="85"/>
    </row>
    <row r="2447" spans="1:8">
      <c r="A2447" s="83"/>
      <c r="B2447" s="84"/>
      <c r="C2447" s="84"/>
      <c r="D2447" s="84"/>
      <c r="E2447" s="84"/>
      <c r="F2447" s="85"/>
      <c r="G2447" s="85"/>
      <c r="H2447" s="85"/>
    </row>
    <row r="2448" spans="1:8">
      <c r="A2448" s="83"/>
      <c r="B2448" s="84"/>
      <c r="C2448" s="84"/>
      <c r="D2448" s="84"/>
      <c r="E2448" s="84"/>
      <c r="F2448" s="85"/>
      <c r="G2448" s="85"/>
      <c r="H2448" s="85"/>
    </row>
    <row r="2449" spans="1:8">
      <c r="A2449" s="83"/>
      <c r="B2449" s="84"/>
      <c r="C2449" s="84"/>
      <c r="D2449" s="84"/>
      <c r="E2449" s="84"/>
      <c r="F2449" s="85"/>
      <c r="G2449" s="85"/>
      <c r="H2449" s="85"/>
    </row>
    <row r="2450" spans="1:8">
      <c r="A2450" s="83"/>
      <c r="B2450" s="84"/>
      <c r="C2450" s="84"/>
      <c r="D2450" s="84"/>
      <c r="E2450" s="84"/>
      <c r="F2450" s="85"/>
      <c r="G2450" s="85"/>
      <c r="H2450" s="85"/>
    </row>
    <row r="2451" spans="1:8">
      <c r="A2451" s="83"/>
      <c r="B2451" s="84"/>
      <c r="C2451" s="84"/>
      <c r="D2451" s="84"/>
      <c r="E2451" s="84"/>
      <c r="F2451" s="85"/>
      <c r="G2451" s="85"/>
      <c r="H2451" s="85"/>
    </row>
    <row r="2452" spans="1:8">
      <c r="A2452" s="83"/>
      <c r="B2452" s="84"/>
      <c r="C2452" s="84"/>
      <c r="D2452" s="84"/>
      <c r="E2452" s="84"/>
      <c r="F2452" s="85"/>
      <c r="G2452" s="85"/>
      <c r="H2452" s="85"/>
    </row>
    <row r="2453" spans="1:8">
      <c r="A2453" s="83"/>
      <c r="B2453" s="84"/>
      <c r="C2453" s="84"/>
      <c r="D2453" s="84"/>
      <c r="E2453" s="84"/>
      <c r="F2453" s="85"/>
      <c r="G2453" s="85"/>
      <c r="H2453" s="85"/>
    </row>
    <row r="2454" spans="1:8">
      <c r="A2454" s="83"/>
      <c r="B2454" s="84"/>
      <c r="C2454" s="84"/>
      <c r="D2454" s="84"/>
      <c r="E2454" s="84"/>
      <c r="F2454" s="85"/>
      <c r="G2454" s="85"/>
      <c r="H2454" s="85"/>
    </row>
    <row r="2455" spans="1:8">
      <c r="A2455" s="83"/>
      <c r="B2455" s="84"/>
      <c r="C2455" s="84"/>
      <c r="D2455" s="84"/>
      <c r="E2455" s="84"/>
      <c r="F2455" s="85"/>
      <c r="G2455" s="85"/>
      <c r="H2455" s="85"/>
    </row>
    <row r="2456" spans="1:8">
      <c r="A2456" s="83"/>
      <c r="B2456" s="84"/>
      <c r="C2456" s="84"/>
      <c r="D2456" s="84"/>
      <c r="E2456" s="84"/>
      <c r="F2456" s="85"/>
      <c r="G2456" s="85"/>
      <c r="H2456" s="85"/>
    </row>
    <row r="2457" spans="1:8">
      <c r="A2457" s="83"/>
      <c r="B2457" s="84"/>
      <c r="C2457" s="84"/>
      <c r="D2457" s="84"/>
      <c r="E2457" s="84"/>
      <c r="F2457" s="85"/>
      <c r="G2457" s="85"/>
      <c r="H2457" s="85"/>
    </row>
    <row r="2458" spans="1:8">
      <c r="A2458" s="83"/>
      <c r="B2458" s="84"/>
      <c r="C2458" s="84"/>
      <c r="D2458" s="84"/>
      <c r="E2458" s="84"/>
      <c r="F2458" s="85"/>
      <c r="G2458" s="85"/>
      <c r="H2458" s="85"/>
    </row>
    <row r="2459" spans="1:8">
      <c r="A2459" s="83"/>
      <c r="B2459" s="84"/>
      <c r="C2459" s="84"/>
      <c r="D2459" s="84"/>
      <c r="E2459" s="84"/>
      <c r="F2459" s="85"/>
      <c r="G2459" s="85"/>
      <c r="H2459" s="85"/>
    </row>
    <row r="2460" spans="1:8">
      <c r="A2460" s="83"/>
      <c r="B2460" s="84"/>
      <c r="C2460" s="84"/>
      <c r="D2460" s="84"/>
      <c r="E2460" s="84"/>
      <c r="F2460" s="85"/>
      <c r="G2460" s="85"/>
      <c r="H2460" s="85"/>
    </row>
    <row r="2461" spans="1:8">
      <c r="A2461" s="83"/>
      <c r="B2461" s="84"/>
      <c r="C2461" s="84"/>
      <c r="D2461" s="84"/>
      <c r="E2461" s="84"/>
      <c r="F2461" s="85"/>
      <c r="G2461" s="85"/>
      <c r="H2461" s="85"/>
    </row>
    <row r="2462" spans="1:8">
      <c r="A2462" s="83"/>
      <c r="B2462" s="84"/>
      <c r="C2462" s="84"/>
      <c r="D2462" s="84"/>
      <c r="E2462" s="84"/>
      <c r="F2462" s="85"/>
      <c r="G2462" s="85"/>
      <c r="H2462" s="85"/>
    </row>
    <row r="2463" spans="1:8">
      <c r="A2463" s="83"/>
      <c r="B2463" s="84"/>
      <c r="C2463" s="84"/>
      <c r="D2463" s="84"/>
      <c r="E2463" s="84"/>
      <c r="F2463" s="85"/>
      <c r="G2463" s="85"/>
      <c r="H2463" s="85"/>
    </row>
    <row r="2464" spans="1:8">
      <c r="A2464" s="83"/>
      <c r="B2464" s="84"/>
      <c r="C2464" s="84"/>
      <c r="D2464" s="84"/>
      <c r="E2464" s="84"/>
      <c r="F2464" s="85"/>
      <c r="G2464" s="85"/>
      <c r="H2464" s="85"/>
    </row>
    <row r="2465" spans="1:8">
      <c r="A2465" s="83"/>
      <c r="B2465" s="84"/>
      <c r="C2465" s="84"/>
      <c r="D2465" s="84"/>
      <c r="E2465" s="84"/>
      <c r="F2465" s="85"/>
      <c r="G2465" s="85"/>
      <c r="H2465" s="85"/>
    </row>
    <row r="2466" spans="1:8">
      <c r="A2466" s="83"/>
      <c r="B2466" s="84"/>
      <c r="C2466" s="84"/>
      <c r="D2466" s="84"/>
      <c r="E2466" s="84"/>
      <c r="F2466" s="85"/>
      <c r="G2466" s="85"/>
      <c r="H2466" s="85"/>
    </row>
    <row r="2467" spans="1:8">
      <c r="A2467" s="83"/>
      <c r="B2467" s="84"/>
      <c r="C2467" s="84"/>
      <c r="D2467" s="84"/>
      <c r="E2467" s="84"/>
      <c r="F2467" s="85"/>
      <c r="G2467" s="85"/>
      <c r="H2467" s="85"/>
    </row>
    <row r="2468" spans="1:8">
      <c r="A2468" s="83"/>
      <c r="B2468" s="84"/>
      <c r="C2468" s="84"/>
      <c r="D2468" s="84"/>
      <c r="E2468" s="84"/>
      <c r="F2468" s="85"/>
      <c r="G2468" s="85"/>
      <c r="H2468" s="85"/>
    </row>
    <row r="2469" spans="1:8">
      <c r="A2469" s="83"/>
      <c r="B2469" s="84"/>
      <c r="C2469" s="84"/>
      <c r="D2469" s="84"/>
      <c r="E2469" s="84"/>
      <c r="F2469" s="85"/>
      <c r="G2469" s="85"/>
      <c r="H2469" s="85"/>
    </row>
    <row r="2470" spans="1:8">
      <c r="A2470" s="83"/>
      <c r="B2470" s="84"/>
      <c r="C2470" s="84"/>
      <c r="D2470" s="84"/>
      <c r="E2470" s="84"/>
      <c r="F2470" s="85"/>
      <c r="G2470" s="85"/>
      <c r="H2470" s="85"/>
    </row>
    <row r="2471" spans="1:8">
      <c r="A2471" s="83"/>
      <c r="B2471" s="84"/>
      <c r="C2471" s="84"/>
      <c r="D2471" s="84"/>
      <c r="E2471" s="84"/>
      <c r="F2471" s="85"/>
      <c r="G2471" s="85"/>
      <c r="H2471" s="85"/>
    </row>
    <row r="2472" spans="1:8">
      <c r="A2472" s="83"/>
      <c r="B2472" s="84"/>
      <c r="C2472" s="84"/>
      <c r="D2472" s="84"/>
      <c r="E2472" s="84"/>
      <c r="F2472" s="85"/>
      <c r="G2472" s="85"/>
      <c r="H2472" s="85"/>
    </row>
    <row r="2473" spans="1:8">
      <c r="A2473" s="83"/>
      <c r="B2473" s="84"/>
      <c r="C2473" s="84"/>
      <c r="D2473" s="84"/>
      <c r="E2473" s="84"/>
      <c r="F2473" s="85"/>
      <c r="G2473" s="85"/>
      <c r="H2473" s="85"/>
    </row>
    <row r="2474" spans="1:8">
      <c r="A2474" s="83"/>
      <c r="B2474" s="84"/>
      <c r="C2474" s="84"/>
      <c r="D2474" s="84"/>
      <c r="E2474" s="84"/>
      <c r="F2474" s="85"/>
      <c r="G2474" s="85"/>
      <c r="H2474" s="85"/>
    </row>
    <row r="2475" spans="1:8">
      <c r="A2475" s="83"/>
      <c r="B2475" s="84"/>
      <c r="C2475" s="84"/>
      <c r="D2475" s="84"/>
      <c r="E2475" s="84"/>
      <c r="F2475" s="85"/>
      <c r="G2475" s="85"/>
      <c r="H2475" s="85"/>
    </row>
    <row r="2476" spans="1:8">
      <c r="A2476" s="83"/>
      <c r="B2476" s="84"/>
      <c r="C2476" s="84"/>
      <c r="D2476" s="84"/>
      <c r="E2476" s="84"/>
      <c r="F2476" s="85"/>
      <c r="G2476" s="85"/>
      <c r="H2476" s="85"/>
    </row>
    <row r="2477" spans="1:8">
      <c r="A2477" s="83"/>
      <c r="B2477" s="84"/>
      <c r="C2477" s="84"/>
      <c r="D2477" s="84"/>
      <c r="E2477" s="84"/>
      <c r="F2477" s="85"/>
      <c r="G2477" s="85"/>
      <c r="H2477" s="85"/>
    </row>
    <row r="2478" spans="1:8">
      <c r="A2478" s="83"/>
      <c r="B2478" s="84"/>
      <c r="C2478" s="84"/>
      <c r="D2478" s="84"/>
      <c r="E2478" s="84"/>
      <c r="F2478" s="85"/>
      <c r="G2478" s="85"/>
      <c r="H2478" s="85"/>
    </row>
    <row r="2479" spans="1:8">
      <c r="A2479" s="83"/>
      <c r="B2479" s="84"/>
      <c r="C2479" s="84"/>
      <c r="D2479" s="84"/>
      <c r="E2479" s="84"/>
      <c r="F2479" s="85"/>
      <c r="G2479" s="85"/>
      <c r="H2479" s="85"/>
    </row>
    <row r="2480" spans="1:8">
      <c r="A2480" s="83"/>
      <c r="B2480" s="84"/>
      <c r="C2480" s="84"/>
      <c r="D2480" s="84"/>
      <c r="E2480" s="84"/>
      <c r="F2480" s="85"/>
      <c r="G2480" s="85"/>
      <c r="H2480" s="85"/>
    </row>
    <row r="2481" spans="1:8">
      <c r="A2481" s="83"/>
      <c r="B2481" s="84"/>
      <c r="C2481" s="84"/>
      <c r="D2481" s="84"/>
      <c r="E2481" s="84"/>
      <c r="F2481" s="85"/>
      <c r="G2481" s="85"/>
      <c r="H2481" s="85"/>
    </row>
    <row r="2482" spans="1:8">
      <c r="A2482" s="83"/>
      <c r="B2482" s="84"/>
      <c r="C2482" s="84"/>
      <c r="D2482" s="84"/>
      <c r="E2482" s="84"/>
      <c r="F2482" s="85"/>
      <c r="G2482" s="85"/>
      <c r="H2482" s="85"/>
    </row>
    <row r="2483" spans="1:8">
      <c r="A2483" s="83"/>
      <c r="B2483" s="84"/>
      <c r="C2483" s="84"/>
      <c r="D2483" s="84"/>
      <c r="E2483" s="84"/>
      <c r="F2483" s="85"/>
      <c r="G2483" s="85"/>
      <c r="H2483" s="85"/>
    </row>
    <row r="2484" spans="1:8">
      <c r="A2484" s="83"/>
      <c r="B2484" s="84"/>
      <c r="C2484" s="84"/>
      <c r="D2484" s="84"/>
      <c r="E2484" s="84"/>
      <c r="F2484" s="85"/>
      <c r="G2484" s="85"/>
      <c r="H2484" s="85"/>
    </row>
    <row r="2485" spans="1:8">
      <c r="A2485" s="83"/>
      <c r="B2485" s="84"/>
      <c r="C2485" s="84"/>
      <c r="D2485" s="84"/>
      <c r="E2485" s="84"/>
      <c r="F2485" s="85"/>
      <c r="G2485" s="85"/>
      <c r="H2485" s="85"/>
    </row>
    <row r="2486" spans="1:8">
      <c r="A2486" s="83"/>
      <c r="B2486" s="84"/>
      <c r="C2486" s="84"/>
      <c r="D2486" s="84"/>
      <c r="E2486" s="84"/>
      <c r="F2486" s="85"/>
      <c r="G2486" s="85"/>
      <c r="H2486" s="85"/>
    </row>
    <row r="2487" spans="1:8">
      <c r="A2487" s="83"/>
      <c r="B2487" s="84"/>
      <c r="C2487" s="84"/>
      <c r="D2487" s="84"/>
      <c r="E2487" s="84"/>
      <c r="F2487" s="85"/>
      <c r="G2487" s="85"/>
      <c r="H2487" s="85"/>
    </row>
    <row r="2488" spans="1:8">
      <c r="A2488" s="83"/>
      <c r="B2488" s="84"/>
      <c r="C2488" s="84"/>
      <c r="D2488" s="84"/>
      <c r="E2488" s="84"/>
      <c r="F2488" s="85"/>
      <c r="G2488" s="85"/>
      <c r="H2488" s="85"/>
    </row>
    <row r="2489" spans="1:8">
      <c r="A2489" s="83"/>
      <c r="B2489" s="84"/>
      <c r="C2489" s="84"/>
      <c r="D2489" s="84"/>
      <c r="E2489" s="84"/>
      <c r="F2489" s="85"/>
      <c r="G2489" s="85"/>
      <c r="H2489" s="85"/>
    </row>
    <row r="2490" spans="1:8">
      <c r="A2490" s="83"/>
      <c r="B2490" s="84"/>
      <c r="C2490" s="84"/>
      <c r="D2490" s="84"/>
      <c r="E2490" s="84"/>
      <c r="F2490" s="85"/>
      <c r="G2490" s="85"/>
      <c r="H2490" s="85"/>
    </row>
    <row r="2491" spans="1:8">
      <c r="A2491" s="83"/>
      <c r="B2491" s="84"/>
      <c r="C2491" s="84"/>
      <c r="D2491" s="84"/>
      <c r="E2491" s="84"/>
      <c r="F2491" s="85"/>
      <c r="G2491" s="85"/>
      <c r="H2491" s="85"/>
    </row>
    <row r="2492" spans="1:8">
      <c r="A2492" s="83"/>
      <c r="B2492" s="84"/>
      <c r="C2492" s="84"/>
      <c r="D2492" s="84"/>
      <c r="E2492" s="84"/>
      <c r="F2492" s="85"/>
      <c r="G2492" s="85"/>
      <c r="H2492" s="85"/>
    </row>
    <row r="2493" spans="1:8">
      <c r="A2493" s="83"/>
      <c r="B2493" s="84"/>
      <c r="C2493" s="84"/>
      <c r="D2493" s="84"/>
      <c r="E2493" s="84"/>
      <c r="F2493" s="85"/>
      <c r="G2493" s="85"/>
      <c r="H2493" s="85"/>
    </row>
    <row r="2494" spans="1:8">
      <c r="A2494" s="83"/>
      <c r="B2494" s="84"/>
      <c r="C2494" s="84"/>
      <c r="D2494" s="84"/>
      <c r="E2494" s="84"/>
      <c r="F2494" s="85"/>
      <c r="G2494" s="85"/>
      <c r="H2494" s="85"/>
    </row>
    <row r="2495" spans="1:8">
      <c r="A2495" s="83"/>
      <c r="B2495" s="84"/>
      <c r="C2495" s="84"/>
      <c r="D2495" s="84"/>
      <c r="E2495" s="84"/>
      <c r="F2495" s="85"/>
      <c r="G2495" s="85"/>
      <c r="H2495" s="85"/>
    </row>
    <row r="2496" spans="1:8">
      <c r="A2496" s="83"/>
      <c r="B2496" s="84"/>
      <c r="C2496" s="84"/>
      <c r="D2496" s="84"/>
      <c r="E2496" s="84"/>
      <c r="F2496" s="85"/>
      <c r="G2496" s="85"/>
      <c r="H2496" s="85"/>
    </row>
    <row r="2497" spans="1:8">
      <c r="A2497" s="83"/>
      <c r="B2497" s="84"/>
      <c r="C2497" s="84"/>
      <c r="D2497" s="84"/>
      <c r="E2497" s="84"/>
      <c r="F2497" s="85"/>
      <c r="G2497" s="85"/>
      <c r="H2497" s="85"/>
    </row>
    <row r="2498" spans="1:8">
      <c r="A2498" s="83"/>
      <c r="B2498" s="84"/>
      <c r="C2498" s="84"/>
      <c r="D2498" s="84"/>
      <c r="E2498" s="84"/>
      <c r="F2498" s="85"/>
      <c r="G2498" s="85"/>
      <c r="H2498" s="85"/>
    </row>
    <row r="2499" spans="1:8">
      <c r="A2499" s="83"/>
      <c r="B2499" s="84"/>
      <c r="C2499" s="84"/>
      <c r="D2499" s="84"/>
      <c r="E2499" s="84"/>
      <c r="F2499" s="85"/>
      <c r="G2499" s="85"/>
      <c r="H2499" s="85"/>
    </row>
    <row r="2500" spans="1:8">
      <c r="A2500" s="83"/>
      <c r="B2500" s="84"/>
      <c r="C2500" s="84"/>
      <c r="D2500" s="84"/>
      <c r="E2500" s="84"/>
      <c r="F2500" s="85"/>
      <c r="G2500" s="85"/>
      <c r="H2500" s="85"/>
    </row>
    <row r="2501" spans="1:8">
      <c r="A2501" s="83"/>
      <c r="B2501" s="84"/>
      <c r="C2501" s="84"/>
      <c r="D2501" s="84"/>
      <c r="E2501" s="84"/>
      <c r="F2501" s="85"/>
      <c r="G2501" s="85"/>
      <c r="H2501" s="85"/>
    </row>
    <row r="2502" spans="1:8">
      <c r="A2502" s="83"/>
      <c r="B2502" s="84"/>
      <c r="C2502" s="84"/>
      <c r="D2502" s="84"/>
      <c r="E2502" s="84"/>
      <c r="F2502" s="85"/>
      <c r="G2502" s="85"/>
      <c r="H2502" s="85"/>
    </row>
    <row r="2503" spans="1:8">
      <c r="A2503" s="83"/>
      <c r="B2503" s="84"/>
      <c r="C2503" s="84"/>
      <c r="D2503" s="84"/>
      <c r="E2503" s="84"/>
      <c r="F2503" s="85"/>
      <c r="G2503" s="85"/>
      <c r="H2503" s="85"/>
    </row>
    <row r="2504" spans="1:8">
      <c r="A2504" s="83"/>
      <c r="B2504" s="84"/>
      <c r="C2504" s="84"/>
      <c r="D2504" s="84"/>
      <c r="E2504" s="84"/>
      <c r="F2504" s="85"/>
      <c r="G2504" s="85"/>
      <c r="H2504" s="85"/>
    </row>
    <row r="2505" spans="1:8">
      <c r="A2505" s="83"/>
      <c r="B2505" s="84"/>
      <c r="C2505" s="84"/>
      <c r="D2505" s="84"/>
      <c r="E2505" s="84"/>
      <c r="F2505" s="85"/>
      <c r="G2505" s="85"/>
      <c r="H2505" s="85"/>
    </row>
    <row r="2506" spans="1:8">
      <c r="A2506" s="83"/>
      <c r="B2506" s="84"/>
      <c r="C2506" s="84"/>
      <c r="D2506" s="84"/>
      <c r="E2506" s="84"/>
      <c r="F2506" s="85"/>
      <c r="G2506" s="85"/>
      <c r="H2506" s="85"/>
    </row>
    <row r="2507" spans="1:8">
      <c r="A2507" s="83"/>
      <c r="B2507" s="84"/>
      <c r="C2507" s="84"/>
      <c r="D2507" s="84"/>
      <c r="E2507" s="84"/>
      <c r="F2507" s="85"/>
      <c r="G2507" s="85"/>
      <c r="H2507" s="85"/>
    </row>
    <row r="2508" spans="1:8">
      <c r="A2508" s="83"/>
      <c r="B2508" s="84"/>
      <c r="C2508" s="84"/>
      <c r="D2508" s="84"/>
      <c r="E2508" s="84"/>
      <c r="F2508" s="85"/>
      <c r="G2508" s="85"/>
      <c r="H2508" s="85"/>
    </row>
    <row r="2509" spans="1:8">
      <c r="A2509" s="83"/>
      <c r="B2509" s="84"/>
      <c r="C2509" s="84"/>
      <c r="D2509" s="84"/>
      <c r="E2509" s="84"/>
      <c r="F2509" s="85"/>
      <c r="G2509" s="85"/>
      <c r="H2509" s="85"/>
    </row>
    <row r="2510" spans="1:8">
      <c r="A2510" s="83"/>
      <c r="B2510" s="84"/>
      <c r="C2510" s="84"/>
      <c r="D2510" s="84"/>
      <c r="E2510" s="84"/>
      <c r="F2510" s="85"/>
      <c r="G2510" s="85"/>
      <c r="H2510" s="85"/>
    </row>
    <row r="2511" spans="1:8">
      <c r="A2511" s="83"/>
      <c r="B2511" s="84"/>
      <c r="C2511" s="84"/>
      <c r="D2511" s="84"/>
      <c r="E2511" s="84"/>
      <c r="F2511" s="85"/>
      <c r="G2511" s="85"/>
      <c r="H2511" s="85"/>
    </row>
    <row r="2512" spans="1:8">
      <c r="A2512" s="83"/>
      <c r="B2512" s="84"/>
      <c r="C2512" s="84"/>
      <c r="D2512" s="84"/>
      <c r="E2512" s="84"/>
      <c r="F2512" s="85"/>
      <c r="G2512" s="85"/>
      <c r="H2512" s="85"/>
    </row>
    <row r="2513" spans="1:8">
      <c r="A2513" s="83"/>
      <c r="B2513" s="84"/>
      <c r="C2513" s="84"/>
      <c r="D2513" s="84"/>
      <c r="E2513" s="84"/>
      <c r="F2513" s="85"/>
      <c r="G2513" s="85"/>
      <c r="H2513" s="85"/>
    </row>
    <row r="2514" spans="1:8">
      <c r="A2514" s="83"/>
      <c r="B2514" s="84"/>
      <c r="C2514" s="84"/>
      <c r="D2514" s="84"/>
      <c r="E2514" s="84"/>
      <c r="F2514" s="85"/>
      <c r="G2514" s="85"/>
      <c r="H2514" s="85"/>
    </row>
    <row r="2515" spans="1:8">
      <c r="A2515" s="83"/>
      <c r="B2515" s="84"/>
      <c r="C2515" s="84"/>
      <c r="D2515" s="84"/>
      <c r="E2515" s="84"/>
      <c r="F2515" s="85"/>
      <c r="G2515" s="85"/>
      <c r="H2515" s="85"/>
    </row>
    <row r="2516" spans="1:8">
      <c r="A2516" s="83"/>
      <c r="B2516" s="84"/>
      <c r="C2516" s="84"/>
      <c r="D2516" s="84"/>
      <c r="E2516" s="84"/>
      <c r="F2516" s="85"/>
      <c r="G2516" s="85"/>
      <c r="H2516" s="85"/>
    </row>
    <row r="2517" spans="1:8">
      <c r="A2517" s="83"/>
      <c r="B2517" s="84"/>
      <c r="C2517" s="84"/>
      <c r="D2517" s="84"/>
      <c r="E2517" s="84"/>
      <c r="F2517" s="85"/>
      <c r="G2517" s="85"/>
      <c r="H2517" s="85"/>
    </row>
    <row r="2518" spans="1:8">
      <c r="A2518" s="83"/>
      <c r="B2518" s="84"/>
      <c r="C2518" s="84"/>
      <c r="D2518" s="84"/>
      <c r="E2518" s="84"/>
      <c r="F2518" s="85"/>
      <c r="G2518" s="85"/>
      <c r="H2518" s="85"/>
    </row>
    <row r="2519" spans="1:8">
      <c r="A2519" s="83"/>
      <c r="B2519" s="84"/>
      <c r="C2519" s="84"/>
      <c r="D2519" s="84"/>
      <c r="E2519" s="84"/>
      <c r="F2519" s="85"/>
      <c r="G2519" s="85"/>
      <c r="H2519" s="85"/>
    </row>
    <row r="2520" spans="1:8">
      <c r="A2520" s="83"/>
      <c r="B2520" s="84"/>
      <c r="C2520" s="84"/>
      <c r="D2520" s="84"/>
      <c r="E2520" s="84"/>
      <c r="F2520" s="85"/>
      <c r="G2520" s="85"/>
      <c r="H2520" s="85"/>
    </row>
    <row r="2521" spans="1:8">
      <c r="A2521" s="83"/>
      <c r="B2521" s="84"/>
      <c r="C2521" s="84"/>
      <c r="D2521" s="84"/>
      <c r="E2521" s="84"/>
      <c r="F2521" s="85"/>
      <c r="G2521" s="85"/>
      <c r="H2521" s="85"/>
    </row>
    <row r="2522" spans="1:8">
      <c r="A2522" s="83"/>
      <c r="B2522" s="84"/>
      <c r="C2522" s="84"/>
      <c r="D2522" s="84"/>
      <c r="E2522" s="84"/>
      <c r="F2522" s="85"/>
      <c r="G2522" s="85"/>
      <c r="H2522" s="85"/>
    </row>
    <row r="2523" spans="1:8">
      <c r="A2523" s="83"/>
      <c r="B2523" s="84"/>
      <c r="C2523" s="84"/>
      <c r="D2523" s="84"/>
      <c r="E2523" s="84"/>
      <c r="F2523" s="85"/>
      <c r="G2523" s="85"/>
      <c r="H2523" s="85"/>
    </row>
    <row r="2524" spans="1:8">
      <c r="A2524" s="83"/>
      <c r="B2524" s="84"/>
      <c r="C2524" s="84"/>
      <c r="D2524" s="84"/>
      <c r="E2524" s="84"/>
      <c r="F2524" s="85"/>
      <c r="G2524" s="85"/>
      <c r="H2524" s="85"/>
    </row>
    <row r="2525" spans="1:8">
      <c r="A2525" s="83"/>
      <c r="B2525" s="84"/>
      <c r="C2525" s="84"/>
      <c r="D2525" s="84"/>
      <c r="E2525" s="84"/>
      <c r="F2525" s="85"/>
      <c r="G2525" s="85"/>
      <c r="H2525" s="85"/>
    </row>
    <row r="2526" spans="1:8">
      <c r="A2526" s="83"/>
      <c r="B2526" s="84"/>
      <c r="C2526" s="84"/>
      <c r="D2526" s="84"/>
      <c r="E2526" s="84"/>
      <c r="F2526" s="85"/>
      <c r="G2526" s="85"/>
      <c r="H2526" s="85"/>
    </row>
    <row r="2527" spans="1:8">
      <c r="A2527" s="83"/>
      <c r="B2527" s="84"/>
      <c r="C2527" s="84"/>
      <c r="D2527" s="84"/>
      <c r="E2527" s="84"/>
      <c r="F2527" s="85"/>
      <c r="G2527" s="85"/>
      <c r="H2527" s="85"/>
    </row>
    <row r="2528" spans="1:8">
      <c r="A2528" s="83"/>
      <c r="B2528" s="84"/>
      <c r="C2528" s="84"/>
      <c r="D2528" s="84"/>
      <c r="E2528" s="84"/>
      <c r="F2528" s="85"/>
      <c r="G2528" s="85"/>
      <c r="H2528" s="85"/>
    </row>
    <row r="2529" spans="1:8">
      <c r="A2529" s="83"/>
      <c r="B2529" s="84"/>
      <c r="C2529" s="84"/>
      <c r="D2529" s="84"/>
      <c r="E2529" s="84"/>
      <c r="F2529" s="85"/>
      <c r="G2529" s="85"/>
      <c r="H2529" s="85"/>
    </row>
    <row r="2530" spans="1:8">
      <c r="A2530" s="83"/>
      <c r="B2530" s="84"/>
      <c r="C2530" s="84"/>
      <c r="D2530" s="84"/>
      <c r="E2530" s="84"/>
      <c r="F2530" s="85"/>
      <c r="G2530" s="85"/>
      <c r="H2530" s="85"/>
    </row>
    <row r="2531" spans="1:8">
      <c r="A2531" s="83"/>
      <c r="B2531" s="84"/>
      <c r="C2531" s="84"/>
      <c r="D2531" s="84"/>
      <c r="E2531" s="84"/>
      <c r="F2531" s="85"/>
      <c r="G2531" s="85"/>
      <c r="H2531" s="85"/>
    </row>
    <row r="2532" spans="1:8">
      <c r="A2532" s="83"/>
      <c r="B2532" s="84"/>
      <c r="C2532" s="84"/>
      <c r="D2532" s="84"/>
      <c r="E2532" s="84"/>
      <c r="F2532" s="85"/>
      <c r="G2532" s="85"/>
      <c r="H2532" s="85"/>
    </row>
    <row r="2533" spans="1:8">
      <c r="A2533" s="83"/>
      <c r="B2533" s="84"/>
      <c r="C2533" s="84"/>
      <c r="D2533" s="84"/>
      <c r="E2533" s="84"/>
      <c r="F2533" s="85"/>
      <c r="G2533" s="85"/>
      <c r="H2533" s="85"/>
    </row>
    <row r="2534" spans="1:8">
      <c r="A2534" s="83"/>
      <c r="B2534" s="84"/>
      <c r="C2534" s="84"/>
      <c r="D2534" s="84"/>
      <c r="E2534" s="84"/>
      <c r="F2534" s="85"/>
      <c r="G2534" s="85"/>
      <c r="H2534" s="85"/>
    </row>
    <row r="2535" spans="1:8">
      <c r="A2535" s="83"/>
      <c r="B2535" s="84"/>
      <c r="C2535" s="84"/>
      <c r="D2535" s="84"/>
      <c r="E2535" s="84"/>
      <c r="F2535" s="85"/>
      <c r="G2535" s="85"/>
      <c r="H2535" s="85"/>
    </row>
    <row r="2536" spans="1:8">
      <c r="A2536" s="83"/>
      <c r="B2536" s="84"/>
      <c r="C2536" s="84"/>
      <c r="D2536" s="84"/>
      <c r="E2536" s="84"/>
      <c r="F2536" s="85"/>
      <c r="G2536" s="85"/>
      <c r="H2536" s="85"/>
    </row>
    <row r="2537" spans="1:8">
      <c r="A2537" s="83"/>
      <c r="B2537" s="84"/>
      <c r="C2537" s="84"/>
      <c r="D2537" s="84"/>
      <c r="E2537" s="84"/>
      <c r="F2537" s="85"/>
      <c r="G2537" s="85"/>
      <c r="H2537" s="85"/>
    </row>
    <row r="2538" spans="1:8">
      <c r="A2538" s="83"/>
      <c r="B2538" s="84"/>
      <c r="C2538" s="84"/>
      <c r="D2538" s="84"/>
      <c r="E2538" s="84"/>
      <c r="F2538" s="85"/>
      <c r="G2538" s="85"/>
      <c r="H2538" s="85"/>
    </row>
    <row r="2539" spans="1:8">
      <c r="A2539" s="83"/>
      <c r="B2539" s="84"/>
      <c r="C2539" s="84"/>
      <c r="D2539" s="84"/>
      <c r="E2539" s="84"/>
      <c r="F2539" s="85"/>
      <c r="G2539" s="85"/>
      <c r="H2539" s="85"/>
    </row>
    <row r="2540" spans="1:8">
      <c r="A2540" s="83"/>
      <c r="B2540" s="84"/>
      <c r="C2540" s="84"/>
      <c r="D2540" s="84"/>
      <c r="E2540" s="84"/>
      <c r="F2540" s="85"/>
      <c r="G2540" s="85"/>
      <c r="H2540" s="85"/>
    </row>
    <row r="2541" spans="1:8">
      <c r="A2541" s="83"/>
      <c r="B2541" s="84"/>
      <c r="C2541" s="84"/>
      <c r="D2541" s="84"/>
      <c r="E2541" s="84"/>
      <c r="F2541" s="85"/>
      <c r="G2541" s="85"/>
      <c r="H2541" s="85"/>
    </row>
    <row r="2542" spans="1:8">
      <c r="A2542" s="83"/>
      <c r="B2542" s="84"/>
      <c r="C2542" s="84"/>
      <c r="D2542" s="84"/>
      <c r="E2542" s="84"/>
      <c r="F2542" s="85"/>
      <c r="G2542" s="85"/>
      <c r="H2542" s="85"/>
    </row>
    <row r="2543" spans="1:8">
      <c r="A2543" s="83"/>
      <c r="B2543" s="84"/>
      <c r="C2543" s="84"/>
      <c r="D2543" s="84"/>
      <c r="E2543" s="84"/>
      <c r="F2543" s="85"/>
      <c r="G2543" s="85"/>
      <c r="H2543" s="85"/>
    </row>
    <row r="2544" spans="1:8">
      <c r="A2544" s="83"/>
      <c r="B2544" s="84"/>
      <c r="C2544" s="84"/>
      <c r="D2544" s="84"/>
      <c r="E2544" s="84"/>
      <c r="F2544" s="85"/>
      <c r="G2544" s="85"/>
      <c r="H2544" s="85"/>
    </row>
    <row r="2545" spans="1:8">
      <c r="A2545" s="83"/>
      <c r="B2545" s="84"/>
      <c r="C2545" s="84"/>
      <c r="D2545" s="84"/>
      <c r="E2545" s="84"/>
      <c r="F2545" s="85"/>
      <c r="G2545" s="85"/>
      <c r="H2545" s="85"/>
    </row>
    <row r="2546" spans="1:8">
      <c r="A2546" s="83"/>
      <c r="B2546" s="84"/>
      <c r="C2546" s="84"/>
      <c r="D2546" s="84"/>
      <c r="E2546" s="84"/>
      <c r="F2546" s="85"/>
      <c r="G2546" s="85"/>
      <c r="H2546" s="85"/>
    </row>
    <row r="2547" spans="1:8">
      <c r="A2547" s="83"/>
      <c r="B2547" s="84"/>
      <c r="C2547" s="84"/>
      <c r="D2547" s="84"/>
      <c r="E2547" s="84"/>
      <c r="F2547" s="85"/>
      <c r="G2547" s="85"/>
      <c r="H2547" s="85"/>
    </row>
    <row r="2548" spans="1:8">
      <c r="A2548" s="83"/>
      <c r="B2548" s="84"/>
      <c r="C2548" s="84"/>
      <c r="D2548" s="84"/>
      <c r="E2548" s="84"/>
      <c r="F2548" s="85"/>
      <c r="G2548" s="85"/>
      <c r="H2548" s="85"/>
    </row>
    <row r="2549" spans="1:8">
      <c r="A2549" s="83"/>
      <c r="B2549" s="84"/>
      <c r="C2549" s="84"/>
      <c r="D2549" s="84"/>
      <c r="E2549" s="84"/>
      <c r="F2549" s="85"/>
      <c r="G2549" s="85"/>
      <c r="H2549" s="85"/>
    </row>
    <row r="2550" spans="1:8">
      <c r="A2550" s="83"/>
      <c r="B2550" s="84"/>
      <c r="C2550" s="84"/>
      <c r="D2550" s="84"/>
      <c r="E2550" s="84"/>
      <c r="F2550" s="85"/>
      <c r="G2550" s="85"/>
      <c r="H2550" s="85"/>
    </row>
    <row r="2551" spans="1:8">
      <c r="A2551" s="83"/>
      <c r="B2551" s="84"/>
      <c r="C2551" s="84"/>
      <c r="D2551" s="84"/>
      <c r="E2551" s="84"/>
      <c r="F2551" s="85"/>
      <c r="G2551" s="85"/>
      <c r="H2551" s="85"/>
    </row>
    <row r="2552" spans="1:8">
      <c r="A2552" s="83"/>
      <c r="B2552" s="84"/>
      <c r="C2552" s="84"/>
      <c r="D2552" s="84"/>
      <c r="E2552" s="84"/>
      <c r="F2552" s="85"/>
      <c r="G2552" s="85"/>
      <c r="H2552" s="85"/>
    </row>
    <row r="2553" spans="1:8">
      <c r="A2553" s="83"/>
      <c r="B2553" s="84"/>
      <c r="C2553" s="84"/>
      <c r="D2553" s="84"/>
      <c r="E2553" s="84"/>
      <c r="F2553" s="85"/>
      <c r="G2553" s="85"/>
      <c r="H2553" s="85"/>
    </row>
    <row r="2554" spans="1:8">
      <c r="A2554" s="83"/>
      <c r="B2554" s="84"/>
      <c r="C2554" s="84"/>
      <c r="D2554" s="84"/>
      <c r="E2554" s="84"/>
      <c r="F2554" s="85"/>
      <c r="G2554" s="85"/>
      <c r="H2554" s="85"/>
    </row>
    <row r="2555" spans="1:8">
      <c r="A2555" s="83"/>
      <c r="B2555" s="84"/>
      <c r="C2555" s="84"/>
      <c r="D2555" s="84"/>
      <c r="E2555" s="84"/>
      <c r="F2555" s="85"/>
      <c r="G2555" s="85"/>
      <c r="H2555" s="85"/>
    </row>
    <row r="2556" spans="1:8">
      <c r="A2556" s="83"/>
      <c r="B2556" s="84"/>
      <c r="C2556" s="84"/>
      <c r="D2556" s="84"/>
      <c r="E2556" s="84"/>
      <c r="F2556" s="85"/>
      <c r="G2556" s="85"/>
      <c r="H2556" s="85"/>
    </row>
    <row r="2557" spans="1:8">
      <c r="A2557" s="83"/>
      <c r="B2557" s="84"/>
      <c r="C2557" s="84"/>
      <c r="D2557" s="84"/>
      <c r="E2557" s="84"/>
      <c r="F2557" s="85"/>
      <c r="G2557" s="85"/>
      <c r="H2557" s="85"/>
    </row>
    <row r="2558" spans="1:8">
      <c r="A2558" s="83"/>
      <c r="B2558" s="84"/>
      <c r="C2558" s="84"/>
      <c r="D2558" s="84"/>
      <c r="E2558" s="84"/>
      <c r="F2558" s="85"/>
      <c r="G2558" s="85"/>
      <c r="H2558" s="85"/>
    </row>
    <row r="2559" spans="1:8">
      <c r="A2559" s="83"/>
      <c r="B2559" s="84"/>
      <c r="C2559" s="84"/>
      <c r="D2559" s="84"/>
      <c r="E2559" s="84"/>
      <c r="F2559" s="85"/>
      <c r="G2559" s="85"/>
      <c r="H2559" s="85"/>
    </row>
    <row r="2560" spans="1:8">
      <c r="A2560" s="83"/>
      <c r="B2560" s="84"/>
      <c r="C2560" s="84"/>
      <c r="D2560" s="84"/>
      <c r="E2560" s="84"/>
      <c r="F2560" s="85"/>
      <c r="G2560" s="85"/>
      <c r="H2560" s="85"/>
    </row>
    <row r="2561" spans="1:8">
      <c r="A2561" s="83"/>
      <c r="B2561" s="84"/>
      <c r="C2561" s="84"/>
      <c r="D2561" s="84"/>
      <c r="E2561" s="84"/>
      <c r="F2561" s="85"/>
      <c r="G2561" s="85"/>
      <c r="H2561" s="85"/>
    </row>
    <row r="2562" spans="1:8">
      <c r="A2562" s="83"/>
      <c r="B2562" s="84"/>
      <c r="C2562" s="84"/>
      <c r="D2562" s="84"/>
      <c r="E2562" s="84"/>
      <c r="F2562" s="85"/>
      <c r="G2562" s="85"/>
      <c r="H2562" s="85"/>
    </row>
    <row r="2563" spans="1:8">
      <c r="A2563" s="83"/>
      <c r="B2563" s="84"/>
      <c r="C2563" s="84"/>
      <c r="D2563" s="84"/>
      <c r="E2563" s="84"/>
      <c r="F2563" s="85"/>
      <c r="G2563" s="85"/>
      <c r="H2563" s="85"/>
    </row>
    <row r="2564" spans="1:8">
      <c r="A2564" s="83"/>
      <c r="B2564" s="84"/>
      <c r="C2564" s="84"/>
      <c r="D2564" s="84"/>
      <c r="E2564" s="84"/>
      <c r="F2564" s="85"/>
      <c r="G2564" s="85"/>
      <c r="H2564" s="85"/>
    </row>
    <row r="2565" spans="1:8">
      <c r="A2565" s="83"/>
      <c r="B2565" s="84"/>
      <c r="C2565" s="84"/>
      <c r="D2565" s="84"/>
      <c r="E2565" s="84"/>
      <c r="F2565" s="85"/>
      <c r="G2565" s="85"/>
      <c r="H2565" s="85"/>
    </row>
    <row r="2566" spans="1:8">
      <c r="A2566" s="83"/>
      <c r="B2566" s="84"/>
      <c r="C2566" s="84"/>
      <c r="D2566" s="84"/>
      <c r="E2566" s="84"/>
      <c r="F2566" s="85"/>
      <c r="G2566" s="85"/>
      <c r="H2566" s="85"/>
    </row>
    <row r="2567" spans="1:8">
      <c r="A2567" s="83"/>
      <c r="B2567" s="84"/>
      <c r="C2567" s="84"/>
      <c r="D2567" s="84"/>
      <c r="E2567" s="84"/>
      <c r="F2567" s="85"/>
      <c r="G2567" s="85"/>
      <c r="H2567" s="85"/>
    </row>
    <row r="2568" spans="1:8">
      <c r="A2568" s="83"/>
      <c r="B2568" s="84"/>
      <c r="C2568" s="84"/>
      <c r="D2568" s="84"/>
      <c r="E2568" s="84"/>
      <c r="F2568" s="85"/>
      <c r="G2568" s="85"/>
      <c r="H2568" s="85"/>
    </row>
    <row r="2569" spans="1:8">
      <c r="A2569" s="83"/>
      <c r="B2569" s="84"/>
      <c r="C2569" s="84"/>
      <c r="D2569" s="84"/>
      <c r="E2569" s="84"/>
      <c r="F2569" s="85"/>
      <c r="G2569" s="85"/>
      <c r="H2569" s="85"/>
    </row>
    <row r="2570" spans="1:8">
      <c r="A2570" s="83"/>
      <c r="B2570" s="84"/>
      <c r="C2570" s="84"/>
      <c r="D2570" s="84"/>
      <c r="E2570" s="84"/>
      <c r="F2570" s="85"/>
      <c r="G2570" s="85"/>
      <c r="H2570" s="85"/>
    </row>
    <row r="2571" spans="1:8">
      <c r="A2571" s="83"/>
      <c r="B2571" s="84"/>
      <c r="C2571" s="84"/>
      <c r="D2571" s="84"/>
      <c r="E2571" s="84"/>
      <c r="F2571" s="85"/>
      <c r="G2571" s="85"/>
      <c r="H2571" s="85"/>
    </row>
    <row r="2572" spans="1:8">
      <c r="A2572" s="83"/>
      <c r="B2572" s="84"/>
      <c r="C2572" s="84"/>
      <c r="D2572" s="84"/>
      <c r="E2572" s="84"/>
      <c r="F2572" s="85"/>
      <c r="G2572" s="85"/>
      <c r="H2572" s="85"/>
    </row>
    <row r="2573" spans="1:8">
      <c r="A2573" s="83"/>
      <c r="B2573" s="84"/>
      <c r="C2573" s="84"/>
      <c r="D2573" s="84"/>
      <c r="E2573" s="84"/>
      <c r="F2573" s="85"/>
      <c r="G2573" s="85"/>
      <c r="H2573" s="85"/>
    </row>
    <row r="2574" spans="1:8">
      <c r="A2574" s="83"/>
      <c r="B2574" s="84"/>
      <c r="C2574" s="84"/>
      <c r="D2574" s="84"/>
      <c r="E2574" s="84"/>
      <c r="F2574" s="85"/>
      <c r="G2574" s="85"/>
      <c r="H2574" s="85"/>
    </row>
    <row r="2575" spans="1:8">
      <c r="A2575" s="83"/>
      <c r="B2575" s="84"/>
      <c r="C2575" s="84"/>
      <c r="D2575" s="84"/>
      <c r="E2575" s="84"/>
      <c r="F2575" s="85"/>
      <c r="G2575" s="85"/>
      <c r="H2575" s="85"/>
    </row>
    <row r="2576" spans="1:8">
      <c r="A2576" s="83"/>
      <c r="B2576" s="84"/>
      <c r="C2576" s="84"/>
      <c r="D2576" s="84"/>
      <c r="E2576" s="84"/>
      <c r="F2576" s="85"/>
      <c r="G2576" s="85"/>
      <c r="H2576" s="85"/>
    </row>
    <row r="2577" spans="1:8">
      <c r="A2577" s="83"/>
      <c r="B2577" s="84"/>
      <c r="C2577" s="84"/>
      <c r="D2577" s="84"/>
      <c r="E2577" s="84"/>
      <c r="F2577" s="85"/>
      <c r="G2577" s="85"/>
      <c r="H2577" s="85"/>
    </row>
    <row r="2578" spans="1:8">
      <c r="A2578" s="83"/>
      <c r="B2578" s="84"/>
      <c r="C2578" s="84"/>
      <c r="D2578" s="84"/>
      <c r="E2578" s="84"/>
      <c r="F2578" s="85"/>
      <c r="G2578" s="85"/>
      <c r="H2578" s="85"/>
    </row>
    <row r="2579" spans="1:8">
      <c r="A2579" s="83"/>
      <c r="B2579" s="84"/>
      <c r="C2579" s="84"/>
      <c r="D2579" s="84"/>
      <c r="E2579" s="84"/>
      <c r="F2579" s="85"/>
      <c r="G2579" s="85"/>
      <c r="H2579" s="85"/>
    </row>
    <row r="2580" spans="1:8">
      <c r="A2580" s="83"/>
      <c r="B2580" s="84"/>
      <c r="C2580" s="84"/>
      <c r="D2580" s="84"/>
      <c r="E2580" s="84"/>
      <c r="F2580" s="85"/>
      <c r="G2580" s="85"/>
      <c r="H2580" s="85"/>
    </row>
    <row r="2581" spans="1:8">
      <c r="A2581" s="83"/>
      <c r="B2581" s="84"/>
      <c r="C2581" s="84"/>
      <c r="D2581" s="84"/>
      <c r="E2581" s="84"/>
      <c r="F2581" s="85"/>
      <c r="G2581" s="85"/>
      <c r="H2581" s="85"/>
    </row>
    <row r="2582" spans="1:8">
      <c r="A2582" s="83"/>
      <c r="B2582" s="84"/>
      <c r="C2582" s="84"/>
      <c r="D2582" s="84"/>
      <c r="E2582" s="84"/>
      <c r="F2582" s="85"/>
      <c r="G2582" s="85"/>
      <c r="H2582" s="85"/>
    </row>
    <row r="2583" spans="1:8">
      <c r="A2583" s="83"/>
      <c r="B2583" s="84"/>
      <c r="C2583" s="84"/>
      <c r="D2583" s="84"/>
      <c r="E2583" s="84"/>
      <c r="F2583" s="85"/>
      <c r="G2583" s="85"/>
      <c r="H2583" s="85"/>
    </row>
    <row r="2584" spans="1:8">
      <c r="A2584" s="83"/>
      <c r="B2584" s="84"/>
      <c r="C2584" s="84"/>
      <c r="D2584" s="84"/>
      <c r="E2584" s="84"/>
      <c r="F2584" s="85"/>
      <c r="G2584" s="85"/>
      <c r="H2584" s="85"/>
    </row>
    <row r="2585" spans="1:8">
      <c r="A2585" s="83"/>
      <c r="B2585" s="84"/>
      <c r="C2585" s="84"/>
      <c r="D2585" s="84"/>
      <c r="E2585" s="84"/>
      <c r="F2585" s="85"/>
      <c r="G2585" s="85"/>
      <c r="H2585" s="85"/>
    </row>
    <row r="2586" spans="1:8">
      <c r="A2586" s="83"/>
      <c r="B2586" s="84"/>
      <c r="C2586" s="84"/>
      <c r="D2586" s="84"/>
      <c r="E2586" s="84"/>
      <c r="F2586" s="85"/>
      <c r="G2586" s="85"/>
      <c r="H2586" s="85"/>
    </row>
    <row r="2587" spans="1:8">
      <c r="A2587" s="83"/>
      <c r="B2587" s="84"/>
      <c r="C2587" s="84"/>
      <c r="D2587" s="84"/>
      <c r="E2587" s="84"/>
      <c r="F2587" s="85"/>
      <c r="G2587" s="85"/>
      <c r="H2587" s="85"/>
    </row>
    <row r="2588" spans="1:8">
      <c r="A2588" s="83"/>
      <c r="B2588" s="84"/>
      <c r="C2588" s="84"/>
      <c r="D2588" s="84"/>
      <c r="E2588" s="84"/>
      <c r="F2588" s="85"/>
      <c r="G2588" s="85"/>
      <c r="H2588" s="85"/>
    </row>
    <row r="2589" spans="1:8">
      <c r="A2589" s="83"/>
      <c r="B2589" s="84"/>
      <c r="C2589" s="84"/>
      <c r="D2589" s="84"/>
      <c r="E2589" s="84"/>
      <c r="F2589" s="85"/>
      <c r="G2589" s="85"/>
      <c r="H2589" s="85"/>
    </row>
    <row r="2590" spans="1:8">
      <c r="A2590" s="83"/>
      <c r="B2590" s="84"/>
      <c r="C2590" s="84"/>
      <c r="D2590" s="84"/>
      <c r="E2590" s="84"/>
      <c r="F2590" s="85"/>
      <c r="G2590" s="85"/>
      <c r="H2590" s="85"/>
    </row>
    <row r="2591" spans="1:8">
      <c r="A2591" s="83"/>
      <c r="B2591" s="84"/>
      <c r="C2591" s="84"/>
      <c r="D2591" s="84"/>
      <c r="E2591" s="84"/>
      <c r="F2591" s="85"/>
      <c r="G2591" s="85"/>
      <c r="H2591" s="85"/>
    </row>
    <row r="2592" spans="1:8">
      <c r="A2592" s="83"/>
      <c r="B2592" s="84"/>
      <c r="C2592" s="84"/>
      <c r="D2592" s="84"/>
      <c r="E2592" s="84"/>
      <c r="F2592" s="85"/>
      <c r="G2592" s="85"/>
      <c r="H2592" s="85"/>
    </row>
    <row r="2593" spans="1:8">
      <c r="A2593" s="83"/>
      <c r="B2593" s="84"/>
      <c r="C2593" s="84"/>
      <c r="D2593" s="84"/>
      <c r="E2593" s="84"/>
      <c r="F2593" s="85"/>
      <c r="G2593" s="85"/>
      <c r="H2593" s="85"/>
    </row>
    <row r="2594" spans="1:8">
      <c r="A2594" s="83"/>
      <c r="B2594" s="84"/>
      <c r="C2594" s="84"/>
      <c r="D2594" s="84"/>
      <c r="E2594" s="84"/>
      <c r="F2594" s="85"/>
      <c r="G2594" s="85"/>
      <c r="H2594" s="85"/>
    </row>
    <row r="2595" spans="1:8">
      <c r="A2595" s="83"/>
      <c r="B2595" s="84"/>
      <c r="C2595" s="84"/>
      <c r="D2595" s="84"/>
      <c r="E2595" s="84"/>
      <c r="F2595" s="85"/>
      <c r="G2595" s="85"/>
      <c r="H2595" s="85"/>
    </row>
    <row r="2596" spans="1:8">
      <c r="A2596" s="83"/>
      <c r="B2596" s="84"/>
      <c r="C2596" s="84"/>
      <c r="D2596" s="84"/>
      <c r="E2596" s="84"/>
      <c r="F2596" s="85"/>
      <c r="G2596" s="85"/>
      <c r="H2596" s="85"/>
    </row>
    <row r="2597" spans="1:8">
      <c r="A2597" s="83"/>
      <c r="B2597" s="84"/>
      <c r="C2597" s="84"/>
      <c r="D2597" s="84"/>
      <c r="E2597" s="84"/>
      <c r="F2597" s="85"/>
      <c r="G2597" s="85"/>
      <c r="H2597" s="85"/>
    </row>
    <row r="2598" spans="1:8">
      <c r="A2598" s="83"/>
      <c r="B2598" s="84"/>
      <c r="C2598" s="84"/>
      <c r="D2598" s="84"/>
      <c r="E2598" s="84"/>
      <c r="F2598" s="85"/>
      <c r="G2598" s="85"/>
      <c r="H2598" s="85"/>
    </row>
    <row r="2599" spans="1:8">
      <c r="A2599" s="83"/>
      <c r="B2599" s="84"/>
      <c r="C2599" s="84"/>
      <c r="D2599" s="84"/>
      <c r="E2599" s="84"/>
      <c r="F2599" s="85"/>
      <c r="G2599" s="85"/>
      <c r="H2599" s="85"/>
    </row>
    <row r="2600" spans="1:8">
      <c r="A2600" s="83"/>
      <c r="B2600" s="84"/>
      <c r="C2600" s="84"/>
      <c r="D2600" s="84"/>
      <c r="E2600" s="84"/>
      <c r="F2600" s="85"/>
      <c r="G2600" s="85"/>
      <c r="H2600" s="85"/>
    </row>
    <row r="2601" spans="1:8">
      <c r="A2601" s="83"/>
      <c r="B2601" s="84"/>
      <c r="C2601" s="84"/>
      <c r="D2601" s="84"/>
      <c r="E2601" s="84"/>
      <c r="F2601" s="85"/>
      <c r="G2601" s="85"/>
      <c r="H2601" s="85"/>
    </row>
    <row r="2602" spans="1:8">
      <c r="A2602" s="83"/>
      <c r="B2602" s="84"/>
      <c r="C2602" s="84"/>
      <c r="D2602" s="84"/>
      <c r="E2602" s="84"/>
      <c r="F2602" s="85"/>
      <c r="G2602" s="85"/>
      <c r="H2602" s="85"/>
    </row>
    <row r="2603" spans="1:8">
      <c r="A2603" s="83"/>
      <c r="B2603" s="84"/>
      <c r="C2603" s="84"/>
      <c r="D2603" s="84"/>
      <c r="E2603" s="84"/>
      <c r="F2603" s="85"/>
      <c r="G2603" s="85"/>
      <c r="H2603" s="85"/>
    </row>
    <row r="2604" spans="1:8">
      <c r="A2604" s="83"/>
      <c r="B2604" s="84"/>
      <c r="C2604" s="84"/>
      <c r="D2604" s="84"/>
      <c r="E2604" s="84"/>
      <c r="F2604" s="85"/>
      <c r="G2604" s="85"/>
      <c r="H2604" s="85"/>
    </row>
    <row r="2605" spans="1:8">
      <c r="A2605" s="83"/>
      <c r="B2605" s="84"/>
      <c r="C2605" s="84"/>
      <c r="D2605" s="84"/>
      <c r="E2605" s="84"/>
      <c r="F2605" s="85"/>
      <c r="G2605" s="85"/>
      <c r="H2605" s="85"/>
    </row>
    <row r="2606" spans="1:8">
      <c r="A2606" s="83"/>
      <c r="B2606" s="84"/>
      <c r="C2606" s="84"/>
      <c r="D2606" s="84"/>
      <c r="E2606" s="84"/>
      <c r="F2606" s="85"/>
      <c r="G2606" s="85"/>
      <c r="H2606" s="85"/>
    </row>
    <row r="2607" spans="1:8">
      <c r="A2607" s="83"/>
      <c r="B2607" s="84"/>
      <c r="C2607" s="84"/>
      <c r="D2607" s="84"/>
      <c r="E2607" s="84"/>
      <c r="F2607" s="85"/>
      <c r="G2607" s="85"/>
      <c r="H2607" s="85"/>
    </row>
    <row r="2608" spans="1:8">
      <c r="A2608" s="83"/>
      <c r="B2608" s="84"/>
      <c r="C2608" s="84"/>
      <c r="D2608" s="84"/>
      <c r="E2608" s="84"/>
      <c r="F2608" s="85"/>
      <c r="G2608" s="85"/>
      <c r="H2608" s="85"/>
    </row>
    <row r="2609" spans="1:8">
      <c r="A2609" s="83"/>
      <c r="B2609" s="84"/>
      <c r="C2609" s="84"/>
      <c r="D2609" s="84"/>
      <c r="E2609" s="84"/>
      <c r="F2609" s="85"/>
      <c r="G2609" s="85"/>
      <c r="H2609" s="85"/>
    </row>
    <row r="2610" spans="1:8">
      <c r="A2610" s="83"/>
      <c r="B2610" s="84"/>
      <c r="C2610" s="84"/>
      <c r="D2610" s="84"/>
      <c r="E2610" s="84"/>
      <c r="F2610" s="85"/>
      <c r="G2610" s="85"/>
      <c r="H2610" s="85"/>
    </row>
    <row r="2611" spans="1:8">
      <c r="A2611" s="83"/>
      <c r="B2611" s="84"/>
      <c r="C2611" s="84"/>
      <c r="D2611" s="84"/>
      <c r="E2611" s="84"/>
      <c r="F2611" s="85"/>
      <c r="G2611" s="85"/>
      <c r="H2611" s="85"/>
    </row>
    <row r="2612" spans="1:8">
      <c r="A2612" s="83"/>
      <c r="B2612" s="84"/>
      <c r="C2612" s="84"/>
      <c r="D2612" s="84"/>
      <c r="E2612" s="84"/>
      <c r="F2612" s="85"/>
      <c r="G2612" s="85"/>
      <c r="H2612" s="85"/>
    </row>
    <row r="2613" spans="1:8">
      <c r="A2613" s="83"/>
      <c r="B2613" s="84"/>
      <c r="C2613" s="84"/>
      <c r="D2613" s="84"/>
      <c r="E2613" s="84"/>
      <c r="F2613" s="85"/>
      <c r="G2613" s="85"/>
      <c r="H2613" s="85"/>
    </row>
    <row r="2614" spans="1:8">
      <c r="A2614" s="83"/>
      <c r="B2614" s="84"/>
      <c r="C2614" s="84"/>
      <c r="D2614" s="84"/>
      <c r="E2614" s="84"/>
      <c r="F2614" s="85"/>
      <c r="G2614" s="85"/>
      <c r="H2614" s="85"/>
    </row>
    <row r="2615" spans="1:8">
      <c r="A2615" s="83"/>
      <c r="B2615" s="84"/>
      <c r="C2615" s="84"/>
      <c r="D2615" s="84"/>
      <c r="E2615" s="84"/>
      <c r="F2615" s="85"/>
      <c r="G2615" s="85"/>
      <c r="H2615" s="85"/>
    </row>
    <row r="2616" spans="1:8">
      <c r="A2616" s="83"/>
      <c r="B2616" s="84"/>
      <c r="C2616" s="84"/>
      <c r="D2616" s="84"/>
      <c r="E2616" s="84"/>
      <c r="F2616" s="85"/>
      <c r="G2616" s="85"/>
      <c r="H2616" s="85"/>
    </row>
    <row r="2617" spans="1:8">
      <c r="A2617" s="83"/>
      <c r="B2617" s="84"/>
      <c r="C2617" s="84"/>
      <c r="D2617" s="84"/>
      <c r="E2617" s="84"/>
      <c r="F2617" s="85"/>
      <c r="G2617" s="85"/>
      <c r="H2617" s="85"/>
    </row>
    <row r="2618" spans="1:8">
      <c r="A2618" s="83"/>
      <c r="B2618" s="84"/>
      <c r="C2618" s="84"/>
      <c r="D2618" s="84"/>
      <c r="E2618" s="84"/>
      <c r="F2618" s="85"/>
      <c r="G2618" s="85"/>
      <c r="H2618" s="85"/>
    </row>
    <row r="2619" spans="1:8">
      <c r="A2619" s="83"/>
      <c r="B2619" s="84"/>
      <c r="C2619" s="84"/>
      <c r="D2619" s="84"/>
      <c r="E2619" s="84"/>
      <c r="F2619" s="85"/>
      <c r="G2619" s="85"/>
      <c r="H2619" s="85"/>
    </row>
    <row r="2620" spans="1:8">
      <c r="A2620" s="83"/>
      <c r="B2620" s="84"/>
      <c r="C2620" s="84"/>
      <c r="D2620" s="84"/>
      <c r="E2620" s="84"/>
      <c r="F2620" s="85"/>
      <c r="G2620" s="85"/>
      <c r="H2620" s="85"/>
    </row>
    <row r="2621" spans="1:8">
      <c r="A2621" s="83"/>
      <c r="B2621" s="84"/>
      <c r="C2621" s="84"/>
      <c r="D2621" s="84"/>
      <c r="E2621" s="84"/>
      <c r="F2621" s="85"/>
      <c r="G2621" s="85"/>
      <c r="H2621" s="85"/>
    </row>
    <row r="2622" spans="1:8">
      <c r="A2622" s="83"/>
      <c r="B2622" s="84"/>
      <c r="C2622" s="84"/>
      <c r="D2622" s="84"/>
      <c r="E2622" s="84"/>
      <c r="F2622" s="85"/>
      <c r="G2622" s="85"/>
      <c r="H2622" s="85"/>
    </row>
    <row r="2623" spans="1:8">
      <c r="A2623" s="83"/>
      <c r="B2623" s="84"/>
      <c r="C2623" s="84"/>
      <c r="D2623" s="84"/>
      <c r="E2623" s="84"/>
      <c r="F2623" s="85"/>
      <c r="G2623" s="85"/>
      <c r="H2623" s="85"/>
    </row>
    <row r="2624" spans="1:8">
      <c r="A2624" s="83"/>
      <c r="B2624" s="84"/>
      <c r="C2624" s="84"/>
      <c r="D2624" s="84"/>
      <c r="E2624" s="84"/>
      <c r="F2624" s="85"/>
      <c r="G2624" s="85"/>
      <c r="H2624" s="85"/>
    </row>
    <row r="2625" spans="1:8">
      <c r="A2625" s="83"/>
      <c r="B2625" s="84"/>
      <c r="C2625" s="84"/>
      <c r="D2625" s="84"/>
      <c r="E2625" s="84"/>
      <c r="F2625" s="85"/>
      <c r="G2625" s="85"/>
      <c r="H2625" s="85"/>
    </row>
    <row r="2626" spans="1:8">
      <c r="A2626" s="83"/>
      <c r="B2626" s="84"/>
      <c r="C2626" s="84"/>
      <c r="D2626" s="84"/>
      <c r="E2626" s="84"/>
      <c r="F2626" s="85"/>
      <c r="G2626" s="85"/>
      <c r="H2626" s="85"/>
    </row>
    <row r="2627" spans="1:8">
      <c r="A2627" s="83"/>
      <c r="B2627" s="84"/>
      <c r="C2627" s="84"/>
      <c r="D2627" s="84"/>
      <c r="E2627" s="84"/>
      <c r="F2627" s="85"/>
      <c r="G2627" s="85"/>
      <c r="H2627" s="85"/>
    </row>
    <row r="2628" spans="1:8">
      <c r="A2628" s="83"/>
      <c r="B2628" s="84"/>
      <c r="C2628" s="84"/>
      <c r="D2628" s="84"/>
      <c r="E2628" s="84"/>
      <c r="F2628" s="85"/>
      <c r="G2628" s="85"/>
      <c r="H2628" s="85"/>
    </row>
    <row r="2629" spans="1:8">
      <c r="A2629" s="83"/>
      <c r="B2629" s="84"/>
      <c r="C2629" s="84"/>
      <c r="D2629" s="84"/>
      <c r="E2629" s="84"/>
      <c r="F2629" s="85"/>
      <c r="G2629" s="85"/>
      <c r="H2629" s="85"/>
    </row>
    <row r="2630" spans="1:8">
      <c r="A2630" s="83"/>
      <c r="B2630" s="84"/>
      <c r="C2630" s="84"/>
      <c r="D2630" s="84"/>
      <c r="E2630" s="84"/>
      <c r="F2630" s="85"/>
      <c r="G2630" s="85"/>
      <c r="H2630" s="85"/>
    </row>
    <row r="2631" spans="1:8">
      <c r="A2631" s="83"/>
      <c r="B2631" s="84"/>
      <c r="C2631" s="84"/>
      <c r="D2631" s="84"/>
      <c r="E2631" s="84"/>
      <c r="F2631" s="85"/>
      <c r="G2631" s="85"/>
      <c r="H2631" s="85"/>
    </row>
    <row r="2632" spans="1:8">
      <c r="A2632" s="83"/>
      <c r="B2632" s="84"/>
      <c r="C2632" s="84"/>
      <c r="D2632" s="84"/>
      <c r="E2632" s="84"/>
      <c r="F2632" s="85"/>
      <c r="G2632" s="85"/>
      <c r="H2632" s="85"/>
    </row>
    <row r="2633" spans="1:8">
      <c r="A2633" s="83"/>
      <c r="B2633" s="84"/>
      <c r="C2633" s="84"/>
      <c r="D2633" s="84"/>
      <c r="E2633" s="84"/>
      <c r="F2633" s="85"/>
      <c r="G2633" s="85"/>
      <c r="H2633" s="85"/>
    </row>
    <row r="2634" spans="1:8">
      <c r="A2634" s="83"/>
      <c r="B2634" s="84"/>
      <c r="C2634" s="84"/>
      <c r="D2634" s="84"/>
      <c r="E2634" s="84"/>
      <c r="F2634" s="85"/>
      <c r="G2634" s="85"/>
      <c r="H2634" s="85"/>
    </row>
    <row r="2635" spans="1:8">
      <c r="A2635" s="83"/>
      <c r="B2635" s="84"/>
      <c r="C2635" s="84"/>
      <c r="D2635" s="84"/>
      <c r="E2635" s="84"/>
      <c r="F2635" s="85"/>
      <c r="G2635" s="85"/>
      <c r="H2635" s="85"/>
    </row>
    <row r="2636" spans="1:8">
      <c r="A2636" s="83"/>
      <c r="B2636" s="84"/>
      <c r="C2636" s="84"/>
      <c r="D2636" s="84"/>
      <c r="E2636" s="84"/>
      <c r="F2636" s="85"/>
      <c r="G2636" s="85"/>
      <c r="H2636" s="85"/>
    </row>
    <row r="2637" spans="1:8">
      <c r="A2637" s="83"/>
      <c r="B2637" s="84"/>
      <c r="C2637" s="84"/>
      <c r="D2637" s="84"/>
      <c r="E2637" s="84"/>
      <c r="F2637" s="85"/>
      <c r="G2637" s="85"/>
      <c r="H2637" s="85"/>
    </row>
    <row r="2638" spans="1:8">
      <c r="A2638" s="83"/>
      <c r="B2638" s="84"/>
      <c r="C2638" s="84"/>
      <c r="D2638" s="84"/>
      <c r="E2638" s="84"/>
      <c r="F2638" s="85"/>
      <c r="G2638" s="85"/>
      <c r="H2638" s="85"/>
    </row>
    <row r="2639" spans="1:8">
      <c r="A2639" s="83"/>
      <c r="B2639" s="84"/>
      <c r="C2639" s="84"/>
      <c r="D2639" s="84"/>
      <c r="E2639" s="84"/>
      <c r="F2639" s="85"/>
      <c r="G2639" s="85"/>
      <c r="H2639" s="85"/>
    </row>
    <row r="2640" spans="1:8">
      <c r="A2640" s="83"/>
      <c r="B2640" s="84"/>
      <c r="C2640" s="84"/>
      <c r="D2640" s="84"/>
      <c r="E2640" s="84"/>
      <c r="F2640" s="85"/>
      <c r="G2640" s="85"/>
      <c r="H2640" s="85"/>
    </row>
    <row r="2641" spans="1:8">
      <c r="A2641" s="83"/>
      <c r="B2641" s="84"/>
      <c r="C2641" s="84"/>
      <c r="D2641" s="84"/>
      <c r="E2641" s="84"/>
      <c r="F2641" s="85"/>
      <c r="G2641" s="85"/>
      <c r="H2641" s="85"/>
    </row>
    <row r="2642" spans="1:8">
      <c r="A2642" s="83"/>
      <c r="B2642" s="84"/>
      <c r="C2642" s="84"/>
      <c r="D2642" s="84"/>
      <c r="E2642" s="84"/>
      <c r="F2642" s="85"/>
      <c r="G2642" s="85"/>
      <c r="H2642" s="85"/>
    </row>
    <row r="2643" spans="1:8">
      <c r="A2643" s="83"/>
      <c r="B2643" s="84"/>
      <c r="C2643" s="84"/>
      <c r="D2643" s="84"/>
      <c r="E2643" s="84"/>
      <c r="F2643" s="85"/>
      <c r="G2643" s="85"/>
      <c r="H2643" s="85"/>
    </row>
    <row r="2644" spans="1:8">
      <c r="A2644" s="83"/>
      <c r="B2644" s="84"/>
      <c r="C2644" s="84"/>
      <c r="D2644" s="84"/>
      <c r="E2644" s="84"/>
      <c r="F2644" s="85"/>
      <c r="G2644" s="85"/>
      <c r="H2644" s="85"/>
    </row>
    <row r="2645" spans="1:8">
      <c r="A2645" s="83"/>
      <c r="B2645" s="84"/>
      <c r="C2645" s="84"/>
      <c r="D2645" s="84"/>
      <c r="E2645" s="84"/>
      <c r="F2645" s="85"/>
      <c r="G2645" s="85"/>
      <c r="H2645" s="85"/>
    </row>
    <row r="2646" spans="1:8">
      <c r="A2646" s="83"/>
      <c r="B2646" s="84"/>
      <c r="C2646" s="84"/>
      <c r="D2646" s="84"/>
      <c r="E2646" s="84"/>
      <c r="F2646" s="85"/>
      <c r="G2646" s="85"/>
      <c r="H2646" s="85"/>
    </row>
    <row r="2647" spans="1:8">
      <c r="A2647" s="83"/>
      <c r="B2647" s="84"/>
      <c r="C2647" s="84"/>
      <c r="D2647" s="84"/>
      <c r="E2647" s="84"/>
      <c r="F2647" s="85"/>
      <c r="G2647" s="85"/>
      <c r="H2647" s="85"/>
    </row>
    <row r="2648" spans="1:8">
      <c r="A2648" s="83"/>
      <c r="B2648" s="84"/>
      <c r="C2648" s="84"/>
      <c r="D2648" s="84"/>
      <c r="E2648" s="84"/>
      <c r="F2648" s="85"/>
      <c r="G2648" s="85"/>
      <c r="H2648" s="85"/>
    </row>
    <row r="2649" spans="1:8">
      <c r="A2649" s="83"/>
      <c r="B2649" s="84"/>
      <c r="C2649" s="84"/>
      <c r="D2649" s="84"/>
      <c r="E2649" s="84"/>
      <c r="F2649" s="85"/>
      <c r="G2649" s="85"/>
      <c r="H2649" s="85"/>
    </row>
    <row r="2650" spans="1:8">
      <c r="A2650" s="83"/>
      <c r="B2650" s="84"/>
      <c r="C2650" s="84"/>
      <c r="D2650" s="84"/>
      <c r="E2650" s="84"/>
      <c r="F2650" s="85"/>
      <c r="G2650" s="85"/>
      <c r="H2650" s="85"/>
    </row>
    <row r="2651" spans="1:8">
      <c r="A2651" s="83"/>
      <c r="B2651" s="84"/>
      <c r="C2651" s="84"/>
      <c r="D2651" s="84"/>
      <c r="E2651" s="84"/>
      <c r="F2651" s="85"/>
      <c r="G2651" s="85"/>
      <c r="H2651" s="85"/>
    </row>
    <row r="2652" spans="1:8">
      <c r="A2652" s="83"/>
      <c r="B2652" s="84"/>
      <c r="C2652" s="84"/>
      <c r="D2652" s="84"/>
      <c r="E2652" s="84"/>
      <c r="F2652" s="85"/>
      <c r="G2652" s="85"/>
      <c r="H2652" s="85"/>
    </row>
    <row r="2653" spans="1:8">
      <c r="A2653" s="83"/>
      <c r="B2653" s="84"/>
      <c r="C2653" s="84"/>
      <c r="D2653" s="84"/>
      <c r="E2653" s="84"/>
      <c r="F2653" s="85"/>
      <c r="G2653" s="85"/>
      <c r="H2653" s="85"/>
    </row>
    <row r="2654" spans="1:8">
      <c r="A2654" s="83"/>
      <c r="B2654" s="84"/>
      <c r="C2654" s="84"/>
      <c r="D2654" s="84"/>
      <c r="E2654" s="84"/>
      <c r="F2654" s="85"/>
      <c r="G2654" s="85"/>
      <c r="H2654" s="85"/>
    </row>
    <row r="2655" spans="1:8">
      <c r="A2655" s="83"/>
      <c r="B2655" s="84"/>
      <c r="C2655" s="84"/>
      <c r="D2655" s="84"/>
      <c r="E2655" s="84"/>
      <c r="F2655" s="85"/>
      <c r="G2655" s="85"/>
      <c r="H2655" s="85"/>
    </row>
    <row r="2656" spans="1:8">
      <c r="A2656" s="83"/>
      <c r="B2656" s="84"/>
      <c r="C2656" s="84"/>
      <c r="D2656" s="84"/>
      <c r="E2656" s="84"/>
      <c r="F2656" s="85"/>
      <c r="G2656" s="85"/>
      <c r="H2656" s="85"/>
    </row>
    <row r="2657" spans="1:8">
      <c r="A2657" s="83"/>
      <c r="B2657" s="84"/>
      <c r="C2657" s="84"/>
      <c r="D2657" s="84"/>
      <c r="E2657" s="84"/>
      <c r="F2657" s="85"/>
      <c r="G2657" s="85"/>
      <c r="H2657" s="85"/>
    </row>
    <row r="2658" spans="1:8">
      <c r="A2658" s="83"/>
      <c r="B2658" s="84"/>
      <c r="C2658" s="84"/>
      <c r="D2658" s="84"/>
      <c r="E2658" s="84"/>
      <c r="F2658" s="85"/>
      <c r="G2658" s="85"/>
      <c r="H2658" s="85"/>
    </row>
    <row r="2659" spans="1:8">
      <c r="A2659" s="83"/>
      <c r="B2659" s="84"/>
      <c r="C2659" s="84"/>
      <c r="D2659" s="84"/>
      <c r="E2659" s="84"/>
      <c r="F2659" s="85"/>
      <c r="G2659" s="85"/>
      <c r="H2659" s="85"/>
    </row>
    <row r="2660" spans="1:8">
      <c r="A2660" s="83"/>
      <c r="B2660" s="84"/>
      <c r="C2660" s="84"/>
      <c r="D2660" s="84"/>
      <c r="E2660" s="84"/>
      <c r="F2660" s="85"/>
      <c r="G2660" s="85"/>
      <c r="H2660" s="85"/>
    </row>
    <row r="2661" spans="1:8">
      <c r="A2661" s="83"/>
      <c r="B2661" s="84"/>
      <c r="C2661" s="84"/>
      <c r="D2661" s="84"/>
      <c r="E2661" s="84"/>
      <c r="F2661" s="85"/>
      <c r="G2661" s="85"/>
      <c r="H2661" s="85"/>
    </row>
    <row r="2662" spans="1:8">
      <c r="A2662" s="83"/>
      <c r="B2662" s="84"/>
      <c r="C2662" s="84"/>
      <c r="D2662" s="84"/>
      <c r="E2662" s="84"/>
      <c r="F2662" s="85"/>
      <c r="G2662" s="85"/>
      <c r="H2662" s="85"/>
    </row>
    <row r="2663" spans="1:8">
      <c r="A2663" s="83"/>
      <c r="B2663" s="84"/>
      <c r="C2663" s="84"/>
      <c r="D2663" s="84"/>
      <c r="E2663" s="84"/>
      <c r="F2663" s="85"/>
      <c r="G2663" s="85"/>
      <c r="H2663" s="85"/>
    </row>
    <row r="2664" spans="1:8">
      <c r="A2664" s="83"/>
      <c r="B2664" s="84"/>
      <c r="C2664" s="84"/>
      <c r="D2664" s="84"/>
      <c r="E2664" s="84"/>
      <c r="F2664" s="85"/>
      <c r="G2664" s="85"/>
      <c r="H2664" s="85"/>
    </row>
    <row r="2665" spans="1:8">
      <c r="A2665" s="83"/>
      <c r="B2665" s="84"/>
      <c r="C2665" s="84"/>
      <c r="D2665" s="84"/>
      <c r="E2665" s="84"/>
      <c r="F2665" s="85"/>
      <c r="G2665" s="85"/>
      <c r="H2665" s="85"/>
    </row>
    <row r="2666" spans="1:8">
      <c r="A2666" s="83"/>
      <c r="B2666" s="84"/>
      <c r="C2666" s="84"/>
      <c r="D2666" s="84"/>
      <c r="E2666" s="84"/>
      <c r="F2666" s="85"/>
      <c r="G2666" s="85"/>
      <c r="H2666" s="85"/>
    </row>
    <row r="2667" spans="1:8">
      <c r="A2667" s="83"/>
      <c r="B2667" s="84"/>
      <c r="C2667" s="84"/>
      <c r="D2667" s="84"/>
      <c r="E2667" s="84"/>
      <c r="F2667" s="85"/>
      <c r="G2667" s="85"/>
      <c r="H2667" s="85"/>
    </row>
    <row r="2668" spans="1:8">
      <c r="A2668" s="83"/>
      <c r="B2668" s="84"/>
      <c r="C2668" s="84"/>
      <c r="D2668" s="84"/>
      <c r="E2668" s="84"/>
      <c r="F2668" s="85"/>
      <c r="G2668" s="85"/>
      <c r="H2668" s="85"/>
    </row>
    <row r="2669" spans="1:8">
      <c r="A2669" s="83"/>
      <c r="B2669" s="84"/>
      <c r="C2669" s="84"/>
      <c r="D2669" s="84"/>
      <c r="E2669" s="84"/>
      <c r="F2669" s="85"/>
      <c r="G2669" s="85"/>
      <c r="H2669" s="85"/>
    </row>
    <row r="2670" spans="1:8">
      <c r="A2670" s="83"/>
      <c r="B2670" s="84"/>
      <c r="C2670" s="84"/>
      <c r="D2670" s="84"/>
      <c r="E2670" s="84"/>
      <c r="F2670" s="85"/>
      <c r="G2670" s="85"/>
      <c r="H2670" s="85"/>
    </row>
    <row r="2671" spans="1:8">
      <c r="A2671" s="83"/>
      <c r="B2671" s="84"/>
      <c r="C2671" s="84"/>
      <c r="D2671" s="84"/>
      <c r="E2671" s="84"/>
      <c r="F2671" s="85"/>
      <c r="G2671" s="85"/>
      <c r="H2671" s="85"/>
    </row>
    <row r="2672" spans="1:8">
      <c r="A2672" s="83"/>
      <c r="B2672" s="84"/>
      <c r="C2672" s="84"/>
      <c r="D2672" s="84"/>
      <c r="E2672" s="84"/>
      <c r="F2672" s="85"/>
      <c r="G2672" s="85"/>
      <c r="H2672" s="85"/>
    </row>
    <row r="2673" spans="1:8">
      <c r="A2673" s="83"/>
      <c r="B2673" s="84"/>
      <c r="C2673" s="84"/>
      <c r="D2673" s="84"/>
      <c r="E2673" s="84"/>
      <c r="F2673" s="85"/>
      <c r="G2673" s="85"/>
      <c r="H2673" s="85"/>
    </row>
    <row r="2674" spans="1:8">
      <c r="A2674" s="83"/>
      <c r="B2674" s="84"/>
      <c r="C2674" s="84"/>
      <c r="D2674" s="84"/>
      <c r="E2674" s="84"/>
      <c r="F2674" s="85"/>
      <c r="G2674" s="85"/>
      <c r="H2674" s="85"/>
    </row>
    <row r="2675" spans="1:8">
      <c r="A2675" s="83"/>
      <c r="B2675" s="84"/>
      <c r="C2675" s="84"/>
      <c r="D2675" s="84"/>
      <c r="E2675" s="84"/>
      <c r="F2675" s="85"/>
      <c r="G2675" s="85"/>
      <c r="H2675" s="85"/>
    </row>
    <row r="2676" spans="1:8">
      <c r="A2676" s="83"/>
      <c r="B2676" s="84"/>
      <c r="C2676" s="84"/>
      <c r="D2676" s="84"/>
      <c r="E2676" s="84"/>
      <c r="F2676" s="85"/>
      <c r="G2676" s="85"/>
      <c r="H2676" s="85"/>
    </row>
    <row r="2677" spans="1:8">
      <c r="A2677" s="83"/>
      <c r="B2677" s="84"/>
      <c r="C2677" s="84"/>
      <c r="D2677" s="84"/>
      <c r="E2677" s="84"/>
      <c r="F2677" s="85"/>
      <c r="G2677" s="85"/>
      <c r="H2677" s="85"/>
    </row>
    <row r="2678" spans="1:8">
      <c r="A2678" s="83"/>
      <c r="B2678" s="84"/>
      <c r="C2678" s="84"/>
      <c r="D2678" s="84"/>
      <c r="E2678" s="84"/>
      <c r="F2678" s="85"/>
      <c r="G2678" s="85"/>
      <c r="H2678" s="85"/>
    </row>
    <row r="2679" spans="1:8">
      <c r="A2679" s="83"/>
      <c r="B2679" s="84"/>
      <c r="C2679" s="84"/>
      <c r="D2679" s="84"/>
      <c r="E2679" s="84"/>
      <c r="F2679" s="85"/>
      <c r="G2679" s="85"/>
      <c r="H2679" s="85"/>
    </row>
    <row r="2680" spans="1:8">
      <c r="A2680" s="83"/>
      <c r="B2680" s="84"/>
      <c r="C2680" s="84"/>
      <c r="D2680" s="84"/>
      <c r="E2680" s="84"/>
      <c r="F2680" s="85"/>
      <c r="G2680" s="85"/>
      <c r="H2680" s="85"/>
    </row>
    <row r="2681" spans="1:8">
      <c r="A2681" s="83"/>
      <c r="B2681" s="84"/>
      <c r="C2681" s="84"/>
      <c r="D2681" s="84"/>
      <c r="E2681" s="84"/>
      <c r="F2681" s="85"/>
      <c r="G2681" s="85"/>
      <c r="H2681" s="85"/>
    </row>
    <row r="2682" spans="1:8">
      <c r="A2682" s="83"/>
      <c r="B2682" s="84"/>
      <c r="C2682" s="84"/>
      <c r="D2682" s="84"/>
      <c r="E2682" s="84"/>
      <c r="F2682" s="85"/>
      <c r="G2682" s="85"/>
      <c r="H2682" s="85"/>
    </row>
    <row r="2683" spans="1:8">
      <c r="A2683" s="83"/>
      <c r="B2683" s="84"/>
      <c r="C2683" s="84"/>
      <c r="D2683" s="84"/>
      <c r="E2683" s="84"/>
      <c r="F2683" s="85"/>
      <c r="G2683" s="85"/>
      <c r="H2683" s="85"/>
    </row>
    <row r="2684" spans="1:8">
      <c r="A2684" s="83"/>
      <c r="B2684" s="84"/>
      <c r="C2684" s="84"/>
      <c r="D2684" s="84"/>
      <c r="E2684" s="84"/>
      <c r="F2684" s="85"/>
      <c r="G2684" s="85"/>
      <c r="H2684" s="85"/>
    </row>
    <row r="2685" spans="1:8">
      <c r="A2685" s="83"/>
      <c r="B2685" s="84"/>
      <c r="C2685" s="84"/>
      <c r="D2685" s="84"/>
      <c r="E2685" s="84"/>
      <c r="F2685" s="85"/>
      <c r="G2685" s="85"/>
      <c r="H2685" s="85"/>
    </row>
    <row r="2686" spans="1:8">
      <c r="A2686" s="83"/>
      <c r="B2686" s="84"/>
      <c r="C2686" s="84"/>
      <c r="D2686" s="84"/>
      <c r="E2686" s="84"/>
      <c r="F2686" s="85"/>
      <c r="G2686" s="85"/>
      <c r="H2686" s="85"/>
    </row>
    <row r="2687" spans="1:8">
      <c r="A2687" s="83"/>
      <c r="B2687" s="84"/>
      <c r="C2687" s="84"/>
      <c r="D2687" s="84"/>
      <c r="E2687" s="84"/>
      <c r="F2687" s="85"/>
      <c r="G2687" s="85"/>
      <c r="H2687" s="85"/>
    </row>
    <row r="2688" spans="1:8">
      <c r="A2688" s="83"/>
      <c r="B2688" s="84"/>
      <c r="C2688" s="84"/>
      <c r="D2688" s="84"/>
      <c r="E2688" s="84"/>
      <c r="F2688" s="85"/>
      <c r="G2688" s="85"/>
      <c r="H2688" s="85"/>
    </row>
    <row r="2689" spans="1:8">
      <c r="A2689" s="83"/>
      <c r="B2689" s="84"/>
      <c r="C2689" s="84"/>
      <c r="D2689" s="84"/>
      <c r="E2689" s="84"/>
      <c r="F2689" s="85"/>
      <c r="G2689" s="85"/>
      <c r="H2689" s="85"/>
    </row>
    <row r="2690" spans="1:8">
      <c r="A2690" s="83"/>
      <c r="B2690" s="84"/>
      <c r="C2690" s="84"/>
      <c r="D2690" s="84"/>
      <c r="E2690" s="84"/>
      <c r="F2690" s="85"/>
      <c r="G2690" s="85"/>
      <c r="H2690" s="85"/>
    </row>
    <row r="2691" spans="1:8">
      <c r="A2691" s="83"/>
      <c r="B2691" s="84"/>
      <c r="C2691" s="84"/>
      <c r="D2691" s="84"/>
      <c r="E2691" s="84"/>
      <c r="F2691" s="85"/>
      <c r="G2691" s="85"/>
      <c r="H2691" s="85"/>
    </row>
    <row r="2692" spans="1:8">
      <c r="A2692" s="83"/>
      <c r="B2692" s="84"/>
      <c r="C2692" s="84"/>
      <c r="D2692" s="84"/>
      <c r="E2692" s="84"/>
      <c r="F2692" s="85"/>
      <c r="G2692" s="85"/>
      <c r="H2692" s="85"/>
    </row>
    <row r="2693" spans="1:8">
      <c r="A2693" s="83"/>
      <c r="B2693" s="84"/>
      <c r="C2693" s="84"/>
      <c r="D2693" s="84"/>
      <c r="E2693" s="84"/>
      <c r="F2693" s="85"/>
      <c r="G2693" s="85"/>
      <c r="H2693" s="85"/>
    </row>
    <row r="2694" spans="1:8">
      <c r="A2694" s="83"/>
      <c r="B2694" s="84"/>
      <c r="C2694" s="84"/>
      <c r="D2694" s="84"/>
      <c r="E2694" s="84"/>
      <c r="F2694" s="85"/>
      <c r="G2694" s="85"/>
      <c r="H2694" s="85"/>
    </row>
    <row r="2695" spans="1:8">
      <c r="A2695" s="83"/>
      <c r="B2695" s="84"/>
      <c r="C2695" s="84"/>
      <c r="D2695" s="84"/>
      <c r="E2695" s="84"/>
      <c r="F2695" s="85"/>
      <c r="G2695" s="85"/>
      <c r="H2695" s="85"/>
    </row>
    <row r="2696" spans="1:8">
      <c r="A2696" s="83"/>
      <c r="B2696" s="84"/>
      <c r="C2696" s="84"/>
      <c r="D2696" s="84"/>
      <c r="E2696" s="84"/>
      <c r="F2696" s="85"/>
      <c r="G2696" s="85"/>
      <c r="H2696" s="85"/>
    </row>
    <row r="2697" spans="1:8">
      <c r="A2697" s="83"/>
      <c r="B2697" s="84"/>
      <c r="C2697" s="84"/>
      <c r="D2697" s="84"/>
      <c r="E2697" s="84"/>
      <c r="F2697" s="85"/>
      <c r="G2697" s="85"/>
      <c r="H2697" s="85"/>
    </row>
    <row r="2698" spans="1:8">
      <c r="A2698" s="83"/>
      <c r="B2698" s="84"/>
      <c r="C2698" s="84"/>
      <c r="D2698" s="84"/>
      <c r="E2698" s="84"/>
      <c r="F2698" s="85"/>
      <c r="G2698" s="85"/>
      <c r="H2698" s="85"/>
    </row>
    <row r="2699" spans="1:8">
      <c r="A2699" s="83"/>
      <c r="B2699" s="84"/>
      <c r="C2699" s="84"/>
      <c r="D2699" s="84"/>
      <c r="E2699" s="84"/>
      <c r="F2699" s="85"/>
      <c r="G2699" s="85"/>
      <c r="H2699" s="85"/>
    </row>
    <row r="2700" spans="1:8">
      <c r="A2700" s="83"/>
      <c r="B2700" s="84"/>
      <c r="C2700" s="84"/>
      <c r="D2700" s="84"/>
      <c r="E2700" s="84"/>
      <c r="F2700" s="85"/>
      <c r="G2700" s="85"/>
      <c r="H2700" s="85"/>
    </row>
    <row r="2701" spans="1:8">
      <c r="A2701" s="83"/>
      <c r="B2701" s="84"/>
      <c r="C2701" s="84"/>
      <c r="D2701" s="84"/>
      <c r="E2701" s="84"/>
      <c r="F2701" s="85"/>
      <c r="G2701" s="85"/>
      <c r="H2701" s="85"/>
    </row>
    <row r="2702" spans="1:8">
      <c r="A2702" s="83"/>
      <c r="B2702" s="84"/>
      <c r="C2702" s="84"/>
      <c r="D2702" s="84"/>
      <c r="E2702" s="84"/>
      <c r="F2702" s="85"/>
      <c r="G2702" s="85"/>
      <c r="H2702" s="85"/>
    </row>
    <row r="2703" spans="1:8">
      <c r="A2703" s="83"/>
      <c r="B2703" s="84"/>
      <c r="C2703" s="84"/>
      <c r="D2703" s="84"/>
      <c r="E2703" s="84"/>
      <c r="F2703" s="85"/>
      <c r="G2703" s="85"/>
      <c r="H2703" s="85"/>
    </row>
    <row r="2704" spans="1:8">
      <c r="A2704" s="83"/>
      <c r="B2704" s="84"/>
      <c r="C2704" s="84"/>
      <c r="D2704" s="84"/>
      <c r="E2704" s="84"/>
      <c r="F2704" s="85"/>
      <c r="G2704" s="85"/>
      <c r="H2704" s="85"/>
    </row>
    <row r="2705" spans="1:8">
      <c r="A2705" s="83"/>
      <c r="B2705" s="84"/>
      <c r="C2705" s="84"/>
      <c r="D2705" s="84"/>
      <c r="E2705" s="84"/>
      <c r="F2705" s="85"/>
      <c r="G2705" s="85"/>
      <c r="H2705" s="85"/>
    </row>
    <row r="2706" spans="1:8">
      <c r="A2706" s="83"/>
      <c r="B2706" s="84"/>
      <c r="C2706" s="84"/>
      <c r="D2706" s="84"/>
      <c r="E2706" s="84"/>
      <c r="F2706" s="85"/>
      <c r="G2706" s="85"/>
      <c r="H2706" s="85"/>
    </row>
    <row r="2707" spans="1:8">
      <c r="A2707" s="83"/>
      <c r="B2707" s="84"/>
      <c r="C2707" s="84"/>
      <c r="D2707" s="84"/>
      <c r="E2707" s="84"/>
      <c r="F2707" s="85"/>
      <c r="G2707" s="85"/>
      <c r="H2707" s="85"/>
    </row>
    <row r="2708" spans="1:8">
      <c r="A2708" s="83"/>
      <c r="B2708" s="84"/>
      <c r="C2708" s="84"/>
      <c r="D2708" s="84"/>
      <c r="E2708" s="84"/>
      <c r="F2708" s="85"/>
      <c r="G2708" s="85"/>
      <c r="H2708" s="85"/>
    </row>
    <row r="2709" spans="1:8">
      <c r="A2709" s="83"/>
      <c r="B2709" s="84"/>
      <c r="C2709" s="84"/>
      <c r="D2709" s="84"/>
      <c r="E2709" s="84"/>
      <c r="F2709" s="85"/>
      <c r="G2709" s="85"/>
      <c r="H2709" s="85"/>
    </row>
    <row r="2710" spans="1:8">
      <c r="A2710" s="83"/>
      <c r="B2710" s="84"/>
      <c r="C2710" s="84"/>
      <c r="D2710" s="84"/>
      <c r="E2710" s="84"/>
      <c r="F2710" s="85"/>
      <c r="G2710" s="85"/>
      <c r="H2710" s="85"/>
    </row>
    <row r="2711" spans="1:8">
      <c r="A2711" s="83"/>
      <c r="B2711" s="84"/>
      <c r="C2711" s="84"/>
      <c r="D2711" s="84"/>
      <c r="E2711" s="84"/>
      <c r="F2711" s="85"/>
      <c r="G2711" s="85"/>
      <c r="H2711" s="85"/>
    </row>
    <row r="2712" spans="1:8">
      <c r="A2712" s="83"/>
      <c r="B2712" s="84"/>
      <c r="C2712" s="84"/>
      <c r="D2712" s="84"/>
      <c r="E2712" s="84"/>
      <c r="F2712" s="85"/>
      <c r="G2712" s="85"/>
      <c r="H2712" s="85"/>
    </row>
    <row r="2713" spans="1:8">
      <c r="A2713" s="83"/>
      <c r="B2713" s="84"/>
      <c r="C2713" s="84"/>
      <c r="D2713" s="84"/>
      <c r="E2713" s="84"/>
      <c r="F2713" s="85"/>
      <c r="G2713" s="85"/>
      <c r="H2713" s="85"/>
    </row>
    <row r="2714" spans="1:8">
      <c r="A2714" s="83"/>
      <c r="B2714" s="84"/>
      <c r="C2714" s="84"/>
      <c r="D2714" s="84"/>
      <c r="E2714" s="84"/>
      <c r="F2714" s="85"/>
      <c r="G2714" s="85"/>
      <c r="H2714" s="85"/>
    </row>
    <row r="2715" spans="1:8">
      <c r="A2715" s="83"/>
      <c r="B2715" s="84"/>
      <c r="C2715" s="84"/>
      <c r="D2715" s="84"/>
      <c r="E2715" s="84"/>
      <c r="F2715" s="85"/>
      <c r="G2715" s="85"/>
      <c r="H2715" s="85"/>
    </row>
    <row r="2716" spans="1:8">
      <c r="A2716" s="83"/>
      <c r="B2716" s="84"/>
      <c r="C2716" s="84"/>
      <c r="D2716" s="84"/>
      <c r="E2716" s="84"/>
      <c r="F2716" s="85"/>
      <c r="G2716" s="85"/>
      <c r="H2716" s="85"/>
    </row>
    <row r="2717" spans="1:8">
      <c r="A2717" s="83"/>
      <c r="B2717" s="84"/>
      <c r="C2717" s="84"/>
      <c r="D2717" s="84"/>
      <c r="E2717" s="84"/>
      <c r="F2717" s="85"/>
      <c r="G2717" s="85"/>
      <c r="H2717" s="85"/>
    </row>
    <row r="2718" spans="1:8">
      <c r="A2718" s="83"/>
      <c r="B2718" s="84"/>
      <c r="C2718" s="84"/>
      <c r="D2718" s="84"/>
      <c r="E2718" s="84"/>
      <c r="F2718" s="85"/>
      <c r="G2718" s="85"/>
      <c r="H2718" s="85"/>
    </row>
    <row r="2719" spans="1:8">
      <c r="A2719" s="83"/>
      <c r="B2719" s="84"/>
      <c r="C2719" s="84"/>
      <c r="D2719" s="84"/>
      <c r="E2719" s="84"/>
      <c r="F2719" s="85"/>
      <c r="G2719" s="85"/>
      <c r="H2719" s="85"/>
    </row>
    <row r="2720" spans="1:8">
      <c r="A2720" s="83"/>
      <c r="B2720" s="84"/>
      <c r="C2720" s="84"/>
      <c r="D2720" s="84"/>
      <c r="E2720" s="84"/>
      <c r="F2720" s="85"/>
      <c r="G2720" s="85"/>
      <c r="H2720" s="85"/>
    </row>
    <row r="2721" spans="1:8">
      <c r="A2721" s="83"/>
      <c r="B2721" s="84"/>
      <c r="C2721" s="84"/>
      <c r="D2721" s="84"/>
      <c r="E2721" s="84"/>
      <c r="F2721" s="85"/>
      <c r="G2721" s="85"/>
      <c r="H2721" s="85"/>
    </row>
    <row r="2722" spans="1:8">
      <c r="A2722" s="83"/>
      <c r="B2722" s="84"/>
      <c r="C2722" s="84"/>
      <c r="D2722" s="84"/>
      <c r="E2722" s="84"/>
      <c r="F2722" s="85"/>
      <c r="G2722" s="85"/>
      <c r="H2722" s="85"/>
    </row>
    <row r="2723" spans="1:8">
      <c r="A2723" s="83"/>
      <c r="B2723" s="84"/>
      <c r="C2723" s="84"/>
      <c r="D2723" s="84"/>
      <c r="E2723" s="84"/>
      <c r="F2723" s="85"/>
      <c r="G2723" s="85"/>
      <c r="H2723" s="85"/>
    </row>
    <row r="2724" spans="1:8">
      <c r="A2724" s="83"/>
      <c r="B2724" s="84"/>
      <c r="C2724" s="84"/>
      <c r="D2724" s="84"/>
      <c r="E2724" s="84"/>
      <c r="F2724" s="85"/>
      <c r="G2724" s="85"/>
      <c r="H2724" s="85"/>
    </row>
    <row r="2725" spans="1:8">
      <c r="A2725" s="83"/>
      <c r="B2725" s="84"/>
      <c r="C2725" s="84"/>
      <c r="D2725" s="84"/>
      <c r="E2725" s="84"/>
      <c r="F2725" s="85"/>
      <c r="G2725" s="85"/>
      <c r="H2725" s="85"/>
    </row>
    <row r="2726" spans="1:8">
      <c r="A2726" s="83"/>
      <c r="B2726" s="84"/>
      <c r="C2726" s="84"/>
      <c r="D2726" s="84"/>
      <c r="E2726" s="84"/>
      <c r="F2726" s="85"/>
      <c r="G2726" s="85"/>
      <c r="H2726" s="85"/>
    </row>
    <row r="2727" spans="1:8">
      <c r="A2727" s="83"/>
      <c r="B2727" s="84"/>
      <c r="C2727" s="84"/>
      <c r="D2727" s="84"/>
      <c r="E2727" s="84"/>
      <c r="F2727" s="85"/>
      <c r="G2727" s="85"/>
      <c r="H2727" s="85"/>
    </row>
    <row r="2728" spans="1:8">
      <c r="A2728" s="83"/>
      <c r="B2728" s="84"/>
      <c r="C2728" s="84"/>
      <c r="D2728" s="84"/>
      <c r="E2728" s="84"/>
      <c r="F2728" s="85"/>
      <c r="G2728" s="85"/>
      <c r="H2728" s="85"/>
    </row>
    <row r="2729" spans="1:8">
      <c r="A2729" s="83"/>
      <c r="B2729" s="84"/>
      <c r="C2729" s="84"/>
      <c r="D2729" s="84"/>
      <c r="E2729" s="84"/>
      <c r="F2729" s="85"/>
      <c r="G2729" s="85"/>
      <c r="H2729" s="85"/>
    </row>
    <row r="2730" spans="1:8">
      <c r="A2730" s="83"/>
      <c r="B2730" s="84"/>
      <c r="C2730" s="84"/>
      <c r="D2730" s="84"/>
      <c r="E2730" s="84"/>
      <c r="F2730" s="85"/>
      <c r="G2730" s="85"/>
      <c r="H2730" s="85"/>
    </row>
    <row r="2731" spans="1:8">
      <c r="A2731" s="83"/>
      <c r="B2731" s="84"/>
      <c r="C2731" s="84"/>
      <c r="D2731" s="84"/>
      <c r="E2731" s="84"/>
      <c r="F2731" s="85"/>
      <c r="G2731" s="85"/>
      <c r="H2731" s="85"/>
    </row>
    <row r="2732" spans="1:8">
      <c r="A2732" s="83"/>
      <c r="B2732" s="84"/>
      <c r="C2732" s="84"/>
      <c r="D2732" s="84"/>
      <c r="E2732" s="84"/>
      <c r="F2732" s="85"/>
      <c r="G2732" s="85"/>
      <c r="H2732" s="85"/>
    </row>
    <row r="2733" spans="1:8">
      <c r="A2733" s="83"/>
      <c r="B2733" s="84"/>
      <c r="C2733" s="84"/>
      <c r="D2733" s="84"/>
      <c r="E2733" s="84"/>
      <c r="F2733" s="85"/>
      <c r="G2733" s="85"/>
      <c r="H2733" s="85"/>
    </row>
    <row r="2734" spans="1:8">
      <c r="A2734" s="83"/>
      <c r="B2734" s="84"/>
      <c r="C2734" s="84"/>
      <c r="D2734" s="84"/>
      <c r="E2734" s="84"/>
      <c r="F2734" s="85"/>
      <c r="G2734" s="85"/>
      <c r="H2734" s="85"/>
    </row>
    <row r="2735" spans="1:8">
      <c r="A2735" s="83"/>
      <c r="B2735" s="84"/>
      <c r="C2735" s="84"/>
      <c r="D2735" s="84"/>
      <c r="E2735" s="84"/>
      <c r="F2735" s="85"/>
      <c r="G2735" s="85"/>
      <c r="H2735" s="85"/>
    </row>
    <row r="2736" spans="1:8">
      <c r="A2736" s="83"/>
      <c r="B2736" s="84"/>
      <c r="C2736" s="84"/>
      <c r="D2736" s="84"/>
      <c r="E2736" s="84"/>
      <c r="F2736" s="85"/>
      <c r="G2736" s="85"/>
      <c r="H2736" s="85"/>
    </row>
    <row r="2737" spans="1:8">
      <c r="A2737" s="83"/>
      <c r="B2737" s="84"/>
      <c r="C2737" s="84"/>
      <c r="D2737" s="84"/>
      <c r="E2737" s="84"/>
      <c r="F2737" s="85"/>
      <c r="G2737" s="85"/>
      <c r="H2737" s="85"/>
    </row>
    <row r="2738" spans="1:8">
      <c r="A2738" s="83"/>
      <c r="B2738" s="84"/>
      <c r="C2738" s="84"/>
      <c r="D2738" s="84"/>
      <c r="E2738" s="84"/>
      <c r="F2738" s="85"/>
      <c r="G2738" s="85"/>
      <c r="H2738" s="85"/>
    </row>
    <row r="2739" spans="1:8">
      <c r="A2739" s="83"/>
      <c r="B2739" s="84"/>
      <c r="C2739" s="84"/>
      <c r="D2739" s="84"/>
      <c r="E2739" s="84"/>
      <c r="F2739" s="85"/>
      <c r="G2739" s="85"/>
      <c r="H2739" s="85"/>
    </row>
    <row r="2740" spans="1:8">
      <c r="A2740" s="83"/>
      <c r="B2740" s="84"/>
      <c r="C2740" s="84"/>
      <c r="D2740" s="84"/>
      <c r="E2740" s="84"/>
      <c r="F2740" s="85"/>
      <c r="G2740" s="85"/>
      <c r="H2740" s="85"/>
    </row>
    <row r="2741" spans="1:8">
      <c r="A2741" s="83"/>
      <c r="B2741" s="84"/>
      <c r="C2741" s="84"/>
      <c r="D2741" s="84"/>
      <c r="E2741" s="84"/>
      <c r="F2741" s="85"/>
      <c r="G2741" s="85"/>
      <c r="H2741" s="85"/>
    </row>
    <row r="2742" spans="1:8">
      <c r="A2742" s="83"/>
      <c r="B2742" s="84"/>
      <c r="C2742" s="84"/>
      <c r="D2742" s="84"/>
      <c r="E2742" s="84"/>
      <c r="F2742" s="85"/>
      <c r="G2742" s="85"/>
      <c r="H2742" s="85"/>
    </row>
    <row r="2743" spans="1:8">
      <c r="A2743" s="83"/>
      <c r="B2743" s="84"/>
      <c r="C2743" s="84"/>
      <c r="D2743" s="84"/>
      <c r="E2743" s="84"/>
      <c r="F2743" s="85"/>
      <c r="G2743" s="85"/>
      <c r="H2743" s="85"/>
    </row>
    <row r="2744" spans="1:8">
      <c r="A2744" s="83"/>
      <c r="B2744" s="84"/>
      <c r="C2744" s="84"/>
      <c r="D2744" s="84"/>
      <c r="E2744" s="84"/>
      <c r="F2744" s="85"/>
      <c r="G2744" s="85"/>
      <c r="H2744" s="85"/>
    </row>
    <row r="2745" spans="1:8">
      <c r="A2745" s="83"/>
      <c r="B2745" s="84"/>
      <c r="C2745" s="84"/>
      <c r="D2745" s="84"/>
      <c r="E2745" s="84"/>
      <c r="F2745" s="85"/>
      <c r="G2745" s="85"/>
      <c r="H2745" s="85"/>
    </row>
    <row r="2746" spans="1:8">
      <c r="A2746" s="83"/>
      <c r="B2746" s="84"/>
      <c r="C2746" s="84"/>
      <c r="D2746" s="84"/>
      <c r="E2746" s="84"/>
      <c r="F2746" s="85"/>
      <c r="G2746" s="85"/>
      <c r="H2746" s="85"/>
    </row>
    <row r="2747" spans="1:8">
      <c r="A2747" s="83"/>
      <c r="B2747" s="84"/>
      <c r="C2747" s="84"/>
      <c r="D2747" s="84"/>
      <c r="E2747" s="84"/>
      <c r="F2747" s="85"/>
      <c r="G2747" s="85"/>
      <c r="H2747" s="85"/>
    </row>
    <row r="2748" spans="1:8">
      <c r="A2748" s="83"/>
      <c r="B2748" s="84"/>
      <c r="C2748" s="84"/>
      <c r="D2748" s="84"/>
      <c r="E2748" s="84"/>
      <c r="F2748" s="85"/>
      <c r="G2748" s="85"/>
      <c r="H2748" s="85"/>
    </row>
    <row r="2749" spans="1:8">
      <c r="A2749" s="83"/>
      <c r="B2749" s="84"/>
      <c r="C2749" s="84"/>
      <c r="D2749" s="84"/>
      <c r="E2749" s="84"/>
      <c r="F2749" s="85"/>
      <c r="G2749" s="85"/>
      <c r="H2749" s="85"/>
    </row>
    <row r="2750" spans="1:8">
      <c r="A2750" s="83"/>
      <c r="B2750" s="84"/>
      <c r="C2750" s="84"/>
      <c r="D2750" s="84"/>
      <c r="E2750" s="84"/>
      <c r="F2750" s="85"/>
      <c r="G2750" s="85"/>
      <c r="H2750" s="85"/>
    </row>
    <row r="2751" spans="1:8">
      <c r="A2751" s="83"/>
      <c r="B2751" s="84"/>
      <c r="C2751" s="84"/>
      <c r="D2751" s="84"/>
      <c r="E2751" s="84"/>
      <c r="F2751" s="85"/>
      <c r="G2751" s="85"/>
      <c r="H2751" s="85"/>
    </row>
    <row r="2752" spans="1:8">
      <c r="A2752" s="83"/>
      <c r="B2752" s="84"/>
      <c r="C2752" s="84"/>
      <c r="D2752" s="84"/>
      <c r="E2752" s="84"/>
      <c r="F2752" s="85"/>
      <c r="G2752" s="85"/>
      <c r="H2752" s="85"/>
    </row>
    <row r="2753" spans="1:8">
      <c r="A2753" s="83"/>
      <c r="B2753" s="84"/>
      <c r="C2753" s="84"/>
      <c r="D2753" s="84"/>
      <c r="E2753" s="84"/>
      <c r="F2753" s="85"/>
      <c r="G2753" s="85"/>
      <c r="H2753" s="85"/>
    </row>
    <row r="2754" spans="1:8">
      <c r="A2754" s="83"/>
      <c r="B2754" s="84"/>
      <c r="C2754" s="84"/>
      <c r="D2754" s="84"/>
      <c r="E2754" s="84"/>
      <c r="F2754" s="85"/>
      <c r="G2754" s="85"/>
      <c r="H2754" s="85"/>
    </row>
    <row r="2755" spans="1:8">
      <c r="A2755" s="83"/>
      <c r="B2755" s="84"/>
      <c r="C2755" s="84"/>
      <c r="D2755" s="84"/>
      <c r="E2755" s="84"/>
      <c r="F2755" s="85"/>
      <c r="G2755" s="85"/>
      <c r="H2755" s="85"/>
    </row>
    <row r="2756" spans="1:8">
      <c r="A2756" s="83"/>
      <c r="B2756" s="84"/>
      <c r="C2756" s="84"/>
      <c r="D2756" s="84"/>
      <c r="E2756" s="84"/>
      <c r="F2756" s="85"/>
      <c r="G2756" s="85"/>
      <c r="H2756" s="85"/>
    </row>
    <row r="2757" spans="1:8">
      <c r="A2757" s="83"/>
      <c r="B2757" s="84"/>
      <c r="C2757" s="84"/>
      <c r="D2757" s="84"/>
      <c r="E2757" s="84"/>
      <c r="F2757" s="85"/>
      <c r="G2757" s="85"/>
      <c r="H2757" s="85"/>
    </row>
    <row r="2758" spans="1:8">
      <c r="A2758" s="83"/>
      <c r="B2758" s="84"/>
      <c r="C2758" s="84"/>
      <c r="D2758" s="84"/>
      <c r="E2758" s="84"/>
      <c r="F2758" s="85"/>
      <c r="G2758" s="85"/>
      <c r="H2758" s="85"/>
    </row>
    <row r="2759" spans="1:8">
      <c r="A2759" s="83"/>
      <c r="B2759" s="84"/>
      <c r="C2759" s="84"/>
      <c r="D2759" s="84"/>
      <c r="E2759" s="84"/>
      <c r="F2759" s="85"/>
      <c r="G2759" s="85"/>
      <c r="H2759" s="85"/>
    </row>
    <row r="2760" spans="1:8">
      <c r="A2760" s="83"/>
      <c r="B2760" s="84"/>
      <c r="C2760" s="84"/>
      <c r="D2760" s="84"/>
      <c r="E2760" s="84"/>
      <c r="F2760" s="85"/>
      <c r="G2760" s="85"/>
      <c r="H2760" s="85"/>
    </row>
    <row r="2761" spans="1:8">
      <c r="A2761" s="83"/>
      <c r="B2761" s="84"/>
      <c r="C2761" s="84"/>
      <c r="D2761" s="84"/>
      <c r="E2761" s="84"/>
      <c r="F2761" s="85"/>
      <c r="G2761" s="85"/>
      <c r="H2761" s="85"/>
    </row>
    <row r="2762" spans="1:8">
      <c r="A2762" s="83"/>
      <c r="B2762" s="84"/>
      <c r="C2762" s="84"/>
      <c r="D2762" s="84"/>
      <c r="E2762" s="84"/>
      <c r="F2762" s="85"/>
      <c r="G2762" s="85"/>
      <c r="H2762" s="85"/>
    </row>
    <row r="2763" spans="1:8">
      <c r="A2763" s="83"/>
      <c r="B2763" s="84"/>
      <c r="C2763" s="84"/>
      <c r="D2763" s="84"/>
      <c r="E2763" s="84"/>
      <c r="F2763" s="85"/>
      <c r="G2763" s="85"/>
      <c r="H2763" s="85"/>
    </row>
    <row r="2764" spans="1:8">
      <c r="A2764" s="83"/>
      <c r="B2764" s="84"/>
      <c r="C2764" s="84"/>
      <c r="D2764" s="84"/>
      <c r="E2764" s="84"/>
      <c r="F2764" s="85"/>
      <c r="G2764" s="85"/>
      <c r="H2764" s="85"/>
    </row>
    <row r="2765" spans="1:8">
      <c r="A2765" s="83"/>
      <c r="B2765" s="84"/>
      <c r="C2765" s="84"/>
      <c r="D2765" s="84"/>
      <c r="E2765" s="84"/>
      <c r="F2765" s="85"/>
      <c r="G2765" s="85"/>
      <c r="H2765" s="85"/>
    </row>
    <row r="2766" spans="1:8">
      <c r="A2766" s="83"/>
      <c r="B2766" s="84"/>
      <c r="C2766" s="84"/>
      <c r="D2766" s="84"/>
      <c r="E2766" s="84"/>
      <c r="F2766" s="85"/>
      <c r="G2766" s="85"/>
      <c r="H2766" s="85"/>
    </row>
    <row r="2767" spans="1:8">
      <c r="A2767" s="83"/>
      <c r="B2767" s="84"/>
      <c r="C2767" s="84"/>
      <c r="D2767" s="84"/>
      <c r="E2767" s="84"/>
      <c r="F2767" s="85"/>
      <c r="G2767" s="85"/>
      <c r="H2767" s="85"/>
    </row>
    <row r="2768" spans="1:8">
      <c r="A2768" s="83"/>
      <c r="B2768" s="84"/>
      <c r="C2768" s="84"/>
      <c r="D2768" s="84"/>
      <c r="E2768" s="84"/>
      <c r="F2768" s="85"/>
      <c r="G2768" s="85"/>
      <c r="H2768" s="85"/>
    </row>
    <row r="2769" spans="1:8">
      <c r="A2769" s="83"/>
      <c r="B2769" s="84"/>
      <c r="C2769" s="84"/>
      <c r="D2769" s="84"/>
      <c r="E2769" s="84"/>
      <c r="F2769" s="85"/>
      <c r="G2769" s="85"/>
      <c r="H2769" s="85"/>
    </row>
    <row r="2770" spans="1:8">
      <c r="A2770" s="83"/>
      <c r="B2770" s="84"/>
      <c r="C2770" s="84"/>
      <c r="D2770" s="84"/>
      <c r="E2770" s="84"/>
      <c r="F2770" s="85"/>
      <c r="G2770" s="85"/>
      <c r="H2770" s="85"/>
    </row>
    <row r="2771" spans="1:8">
      <c r="A2771" s="83"/>
      <c r="B2771" s="84"/>
      <c r="C2771" s="84"/>
      <c r="D2771" s="84"/>
      <c r="E2771" s="84"/>
      <c r="F2771" s="85"/>
      <c r="G2771" s="85"/>
      <c r="H2771" s="85"/>
    </row>
    <row r="2772" spans="1:8">
      <c r="A2772" s="83"/>
      <c r="B2772" s="84"/>
      <c r="C2772" s="84"/>
      <c r="D2772" s="84"/>
      <c r="E2772" s="84"/>
      <c r="F2772" s="85"/>
      <c r="G2772" s="85"/>
      <c r="H2772" s="85"/>
    </row>
    <row r="2773" spans="1:8">
      <c r="A2773" s="83"/>
      <c r="B2773" s="84"/>
      <c r="C2773" s="84"/>
      <c r="D2773" s="84"/>
      <c r="E2773" s="84"/>
      <c r="F2773" s="85"/>
      <c r="G2773" s="85"/>
      <c r="H2773" s="85"/>
    </row>
    <row r="2774" spans="1:8">
      <c r="A2774" s="83"/>
      <c r="B2774" s="84"/>
      <c r="C2774" s="84"/>
      <c r="D2774" s="84"/>
      <c r="E2774" s="84"/>
      <c r="F2774" s="85"/>
      <c r="G2774" s="85"/>
      <c r="H2774" s="85"/>
    </row>
    <row r="2775" spans="1:8">
      <c r="A2775" s="83"/>
      <c r="B2775" s="84"/>
      <c r="C2775" s="84"/>
      <c r="D2775" s="84"/>
      <c r="E2775" s="84"/>
      <c r="F2775" s="85"/>
      <c r="G2775" s="85"/>
      <c r="H2775" s="85"/>
    </row>
    <row r="2776" spans="1:8">
      <c r="A2776" s="83"/>
      <c r="B2776" s="84"/>
      <c r="C2776" s="84"/>
      <c r="D2776" s="84"/>
      <c r="E2776" s="84"/>
      <c r="F2776" s="85"/>
      <c r="G2776" s="85"/>
      <c r="H2776" s="85"/>
    </row>
    <row r="2777" spans="1:8">
      <c r="A2777" s="83"/>
      <c r="B2777" s="84"/>
      <c r="C2777" s="84"/>
      <c r="D2777" s="84"/>
      <c r="E2777" s="84"/>
      <c r="F2777" s="85"/>
      <c r="G2777" s="85"/>
      <c r="H2777" s="85"/>
    </row>
    <row r="2778" spans="1:8">
      <c r="A2778" s="83"/>
      <c r="B2778" s="84"/>
      <c r="C2778" s="84"/>
      <c r="D2778" s="84"/>
      <c r="E2778" s="84"/>
      <c r="F2778" s="85"/>
      <c r="G2778" s="85"/>
      <c r="H2778" s="85"/>
    </row>
    <row r="2779" spans="1:8">
      <c r="A2779" s="83"/>
      <c r="B2779" s="84"/>
      <c r="C2779" s="84"/>
      <c r="D2779" s="84"/>
      <c r="E2779" s="84"/>
      <c r="F2779" s="85"/>
      <c r="G2779" s="85"/>
      <c r="H2779" s="85"/>
    </row>
    <row r="2780" spans="1:8">
      <c r="A2780" s="83"/>
      <c r="B2780" s="84"/>
      <c r="C2780" s="84"/>
      <c r="D2780" s="84"/>
      <c r="E2780" s="84"/>
      <c r="F2780" s="85"/>
      <c r="G2780" s="85"/>
      <c r="H2780" s="85"/>
    </row>
    <row r="2781" spans="1:8">
      <c r="A2781" s="83"/>
      <c r="B2781" s="84"/>
      <c r="C2781" s="84"/>
      <c r="D2781" s="84"/>
      <c r="E2781" s="84"/>
      <c r="F2781" s="85"/>
      <c r="G2781" s="85"/>
      <c r="H2781" s="85"/>
    </row>
    <row r="2782" spans="1:8">
      <c r="A2782" s="83"/>
      <c r="B2782" s="84"/>
      <c r="C2782" s="84"/>
      <c r="D2782" s="84"/>
      <c r="E2782" s="84"/>
      <c r="F2782" s="85"/>
      <c r="G2782" s="85"/>
      <c r="H2782" s="85"/>
    </row>
    <row r="2783" spans="1:8">
      <c r="A2783" s="83"/>
      <c r="B2783" s="84"/>
      <c r="C2783" s="84"/>
      <c r="D2783" s="84"/>
      <c r="E2783" s="84"/>
      <c r="F2783" s="85"/>
      <c r="G2783" s="85"/>
      <c r="H2783" s="85"/>
    </row>
    <row r="2784" spans="1:8">
      <c r="A2784" s="83"/>
      <c r="B2784" s="84"/>
      <c r="C2784" s="84"/>
      <c r="D2784" s="84"/>
      <c r="E2784" s="84"/>
      <c r="F2784" s="85"/>
      <c r="G2784" s="85"/>
      <c r="H2784" s="85"/>
    </row>
    <row r="2785" spans="1:8">
      <c r="A2785" s="83"/>
      <c r="B2785" s="84"/>
      <c r="C2785" s="84"/>
      <c r="D2785" s="84"/>
      <c r="E2785" s="84"/>
      <c r="F2785" s="85"/>
      <c r="G2785" s="85"/>
      <c r="H2785" s="85"/>
    </row>
    <row r="2786" spans="1:8">
      <c r="A2786" s="83"/>
      <c r="B2786" s="84"/>
      <c r="C2786" s="84"/>
      <c r="D2786" s="84"/>
      <c r="E2786" s="84"/>
      <c r="F2786" s="85"/>
      <c r="G2786" s="85"/>
      <c r="H2786" s="85"/>
    </row>
    <row r="2787" spans="1:8">
      <c r="A2787" s="83"/>
      <c r="B2787" s="84"/>
      <c r="C2787" s="84"/>
      <c r="D2787" s="84"/>
      <c r="E2787" s="84"/>
      <c r="F2787" s="85"/>
      <c r="G2787" s="85"/>
      <c r="H2787" s="85"/>
    </row>
    <row r="2788" spans="1:8">
      <c r="A2788" s="83"/>
      <c r="B2788" s="84"/>
      <c r="C2788" s="84"/>
      <c r="D2788" s="84"/>
      <c r="E2788" s="84"/>
      <c r="F2788" s="85"/>
      <c r="G2788" s="85"/>
      <c r="H2788" s="85"/>
    </row>
    <row r="2789" spans="1:8">
      <c r="A2789" s="83"/>
      <c r="B2789" s="84"/>
      <c r="C2789" s="84"/>
      <c r="D2789" s="84"/>
      <c r="E2789" s="84"/>
      <c r="F2789" s="85"/>
      <c r="G2789" s="85"/>
      <c r="H2789" s="85"/>
    </row>
    <row r="2790" spans="1:8">
      <c r="A2790" s="83"/>
      <c r="B2790" s="84"/>
      <c r="C2790" s="84"/>
      <c r="D2790" s="84"/>
      <c r="E2790" s="84"/>
      <c r="F2790" s="85"/>
      <c r="G2790" s="85"/>
      <c r="H2790" s="85"/>
    </row>
    <row r="2791" spans="1:8">
      <c r="A2791" s="83"/>
      <c r="B2791" s="84"/>
      <c r="C2791" s="84"/>
      <c r="D2791" s="84"/>
      <c r="E2791" s="84"/>
      <c r="F2791" s="85"/>
      <c r="G2791" s="85"/>
      <c r="H2791" s="85"/>
    </row>
    <row r="2792" spans="1:8">
      <c r="A2792" s="83"/>
      <c r="B2792" s="84"/>
      <c r="C2792" s="84"/>
      <c r="D2792" s="84"/>
      <c r="E2792" s="84"/>
      <c r="F2792" s="85"/>
      <c r="G2792" s="85"/>
      <c r="H2792" s="85"/>
    </row>
    <row r="2793" spans="1:8">
      <c r="A2793" s="83"/>
      <c r="B2793" s="84"/>
      <c r="C2793" s="84"/>
      <c r="D2793" s="84"/>
      <c r="E2793" s="84"/>
      <c r="F2793" s="85"/>
      <c r="G2793" s="85"/>
      <c r="H2793" s="85"/>
    </row>
    <row r="2794" spans="1:8">
      <c r="A2794" s="83"/>
      <c r="B2794" s="84"/>
      <c r="C2794" s="84"/>
      <c r="D2794" s="84"/>
      <c r="E2794" s="84"/>
      <c r="F2794" s="85"/>
      <c r="G2794" s="85"/>
      <c r="H2794" s="85"/>
    </row>
    <row r="2795" spans="1:8">
      <c r="A2795" s="83"/>
      <c r="B2795" s="84"/>
      <c r="C2795" s="84"/>
      <c r="D2795" s="84"/>
      <c r="E2795" s="84"/>
      <c r="F2795" s="85"/>
      <c r="G2795" s="85"/>
      <c r="H2795" s="85"/>
    </row>
    <row r="2796" spans="1:8">
      <c r="A2796" s="83"/>
      <c r="B2796" s="84"/>
      <c r="C2796" s="84"/>
      <c r="D2796" s="84"/>
      <c r="E2796" s="84"/>
      <c r="F2796" s="85"/>
      <c r="G2796" s="85"/>
      <c r="H2796" s="85"/>
    </row>
    <row r="2797" spans="1:8">
      <c r="A2797" s="83"/>
      <c r="B2797" s="84"/>
      <c r="C2797" s="84"/>
      <c r="D2797" s="84"/>
      <c r="E2797" s="84"/>
      <c r="F2797" s="85"/>
      <c r="G2797" s="85"/>
      <c r="H2797" s="85"/>
    </row>
    <row r="2798" spans="1:8">
      <c r="A2798" s="83"/>
      <c r="B2798" s="84"/>
      <c r="C2798" s="84"/>
      <c r="D2798" s="84"/>
      <c r="E2798" s="84"/>
      <c r="F2798" s="85"/>
      <c r="G2798" s="85"/>
      <c r="H2798" s="85"/>
    </row>
    <row r="2799" spans="1:8">
      <c r="A2799" s="83"/>
      <c r="B2799" s="84"/>
      <c r="C2799" s="84"/>
      <c r="D2799" s="84"/>
      <c r="E2799" s="84"/>
      <c r="F2799" s="85"/>
      <c r="G2799" s="85"/>
      <c r="H2799" s="85"/>
    </row>
    <row r="2800" spans="1:8">
      <c r="A2800" s="83"/>
      <c r="B2800" s="84"/>
      <c r="C2800" s="84"/>
      <c r="D2800" s="84"/>
      <c r="E2800" s="84"/>
      <c r="F2800" s="85"/>
      <c r="G2800" s="85"/>
      <c r="H2800" s="85"/>
    </row>
    <row r="2801" spans="1:8">
      <c r="A2801" s="83"/>
      <c r="B2801" s="84"/>
      <c r="C2801" s="84"/>
      <c r="D2801" s="84"/>
      <c r="E2801" s="84"/>
      <c r="F2801" s="85"/>
      <c r="G2801" s="85"/>
      <c r="H2801" s="85"/>
    </row>
    <row r="2802" spans="1:8">
      <c r="A2802" s="83"/>
      <c r="B2802" s="84"/>
      <c r="C2802" s="84"/>
      <c r="D2802" s="84"/>
      <c r="E2802" s="84"/>
      <c r="F2802" s="85"/>
      <c r="G2802" s="85"/>
      <c r="H2802" s="85"/>
    </row>
    <row r="2803" spans="1:8">
      <c r="A2803" s="83"/>
      <c r="B2803" s="84"/>
      <c r="C2803" s="84"/>
      <c r="D2803" s="84"/>
      <c r="E2803" s="84"/>
      <c r="F2803" s="85"/>
      <c r="G2803" s="85"/>
      <c r="H2803" s="85"/>
    </row>
    <row r="2804" spans="1:8">
      <c r="A2804" s="83"/>
      <c r="B2804" s="84"/>
      <c r="C2804" s="84"/>
      <c r="D2804" s="84"/>
      <c r="E2804" s="84"/>
      <c r="F2804" s="85"/>
      <c r="G2804" s="85"/>
      <c r="H2804" s="85"/>
    </row>
    <row r="2805" spans="1:8">
      <c r="A2805" s="83"/>
      <c r="B2805" s="84"/>
      <c r="C2805" s="84"/>
      <c r="D2805" s="84"/>
      <c r="E2805" s="84"/>
      <c r="F2805" s="85"/>
      <c r="G2805" s="85"/>
      <c r="H2805" s="85"/>
    </row>
    <row r="2806" spans="1:8">
      <c r="A2806" s="83"/>
      <c r="B2806" s="84"/>
      <c r="C2806" s="84"/>
      <c r="D2806" s="84"/>
      <c r="E2806" s="84"/>
      <c r="F2806" s="85"/>
      <c r="G2806" s="85"/>
      <c r="H2806" s="85"/>
    </row>
    <row r="2807" spans="1:8">
      <c r="A2807" s="83"/>
      <c r="B2807" s="84"/>
      <c r="C2807" s="84"/>
      <c r="D2807" s="84"/>
      <c r="E2807" s="84"/>
      <c r="F2807" s="85"/>
      <c r="G2807" s="85"/>
      <c r="H2807" s="85"/>
    </row>
    <row r="2808" spans="1:8">
      <c r="A2808" s="83"/>
      <c r="B2808" s="84"/>
      <c r="C2808" s="84"/>
      <c r="D2808" s="84"/>
      <c r="E2808" s="84"/>
      <c r="F2808" s="85"/>
      <c r="G2808" s="85"/>
      <c r="H2808" s="85"/>
    </row>
    <row r="2809" spans="1:8">
      <c r="A2809" s="83"/>
      <c r="B2809" s="84"/>
      <c r="C2809" s="84"/>
      <c r="D2809" s="84"/>
      <c r="E2809" s="84"/>
      <c r="F2809" s="85"/>
      <c r="G2809" s="85"/>
      <c r="H2809" s="85"/>
    </row>
    <row r="2810" spans="1:8">
      <c r="A2810" s="83"/>
      <c r="B2810" s="84"/>
      <c r="C2810" s="84"/>
      <c r="D2810" s="84"/>
      <c r="E2810" s="84"/>
      <c r="F2810" s="85"/>
      <c r="G2810" s="85"/>
      <c r="H2810" s="85"/>
    </row>
    <row r="2811" spans="1:8">
      <c r="A2811" s="83"/>
      <c r="B2811" s="84"/>
      <c r="C2811" s="84"/>
      <c r="D2811" s="84"/>
      <c r="E2811" s="84"/>
      <c r="F2811" s="85"/>
      <c r="G2811" s="85"/>
      <c r="H2811" s="85"/>
    </row>
    <row r="2812" spans="1:8">
      <c r="A2812" s="83"/>
      <c r="B2812" s="84"/>
      <c r="C2812" s="84"/>
      <c r="D2812" s="84"/>
      <c r="E2812" s="84"/>
      <c r="F2812" s="85"/>
      <c r="G2812" s="85"/>
      <c r="H2812" s="85"/>
    </row>
    <row r="2813" spans="1:8">
      <c r="A2813" s="83"/>
      <c r="B2813" s="84"/>
      <c r="C2813" s="84"/>
      <c r="D2813" s="84"/>
      <c r="E2813" s="84"/>
      <c r="F2813" s="85"/>
      <c r="G2813" s="85"/>
      <c r="H2813" s="85"/>
    </row>
    <row r="2814" spans="1:8">
      <c r="A2814" s="83"/>
      <c r="B2814" s="84"/>
      <c r="C2814" s="84"/>
      <c r="D2814" s="84"/>
      <c r="E2814" s="84"/>
      <c r="F2814" s="85"/>
      <c r="G2814" s="85"/>
      <c r="H2814" s="85"/>
    </row>
    <row r="2815" spans="1:8">
      <c r="A2815" s="83"/>
      <c r="B2815" s="84"/>
      <c r="C2815" s="84"/>
      <c r="D2815" s="84"/>
      <c r="E2815" s="84"/>
      <c r="F2815" s="85"/>
      <c r="G2815" s="85"/>
      <c r="H2815" s="85"/>
    </row>
    <row r="2816" spans="1:8">
      <c r="A2816" s="83"/>
      <c r="B2816" s="84"/>
      <c r="C2816" s="84"/>
      <c r="D2816" s="84"/>
      <c r="E2816" s="84"/>
      <c r="F2816" s="85"/>
      <c r="G2816" s="85"/>
      <c r="H2816" s="85"/>
    </row>
    <row r="2817" spans="1:8">
      <c r="A2817" s="83"/>
      <c r="B2817" s="84"/>
      <c r="C2817" s="84"/>
      <c r="D2817" s="84"/>
      <c r="E2817" s="84"/>
      <c r="F2817" s="85"/>
      <c r="G2817" s="85"/>
      <c r="H2817" s="85"/>
    </row>
    <row r="2818" spans="1:8">
      <c r="A2818" s="83"/>
      <c r="B2818" s="84"/>
      <c r="C2818" s="84"/>
      <c r="D2818" s="84"/>
      <c r="E2818" s="84"/>
      <c r="F2818" s="85"/>
      <c r="G2818" s="85"/>
      <c r="H2818" s="85"/>
    </row>
    <row r="2819" spans="1:8">
      <c r="A2819" s="83"/>
      <c r="B2819" s="84"/>
      <c r="C2819" s="84"/>
      <c r="D2819" s="84"/>
      <c r="E2819" s="84"/>
      <c r="F2819" s="85"/>
      <c r="G2819" s="85"/>
      <c r="H2819" s="85"/>
    </row>
    <row r="2820" spans="1:8">
      <c r="A2820" s="83"/>
      <c r="B2820" s="84"/>
      <c r="C2820" s="84"/>
      <c r="D2820" s="84"/>
      <c r="E2820" s="84"/>
      <c r="F2820" s="85"/>
      <c r="G2820" s="85"/>
      <c r="H2820" s="85"/>
    </row>
    <row r="2821" spans="1:8">
      <c r="A2821" s="83"/>
      <c r="B2821" s="84"/>
      <c r="C2821" s="84"/>
      <c r="D2821" s="84"/>
      <c r="E2821" s="84"/>
      <c r="F2821" s="85"/>
      <c r="G2821" s="85"/>
      <c r="H2821" s="85"/>
    </row>
    <row r="2822" spans="1:8">
      <c r="A2822" s="83"/>
      <c r="B2822" s="84"/>
      <c r="C2822" s="84"/>
      <c r="D2822" s="84"/>
      <c r="E2822" s="84"/>
      <c r="F2822" s="85"/>
      <c r="G2822" s="85"/>
      <c r="H2822" s="85"/>
    </row>
    <row r="2823" spans="1:8">
      <c r="A2823" s="83"/>
      <c r="B2823" s="84"/>
      <c r="C2823" s="84"/>
      <c r="D2823" s="84"/>
      <c r="E2823" s="84"/>
      <c r="F2823" s="85"/>
      <c r="G2823" s="85"/>
      <c r="H2823" s="85"/>
    </row>
    <row r="2824" spans="1:8">
      <c r="A2824" s="83"/>
      <c r="B2824" s="84"/>
      <c r="C2824" s="84"/>
      <c r="D2824" s="84"/>
      <c r="E2824" s="84"/>
      <c r="F2824" s="85"/>
      <c r="G2824" s="85"/>
      <c r="H2824" s="85"/>
    </row>
    <row r="2825" spans="1:8">
      <c r="A2825" s="83"/>
      <c r="B2825" s="84"/>
      <c r="C2825" s="84"/>
      <c r="D2825" s="84"/>
      <c r="E2825" s="84"/>
      <c r="F2825" s="85"/>
      <c r="G2825" s="85"/>
      <c r="H2825" s="85"/>
    </row>
    <row r="2826" spans="1:8">
      <c r="A2826" s="83"/>
      <c r="B2826" s="84"/>
      <c r="C2826" s="84"/>
      <c r="D2826" s="84"/>
      <c r="E2826" s="84"/>
      <c r="F2826" s="85"/>
      <c r="G2826" s="85"/>
      <c r="H2826" s="85"/>
    </row>
    <row r="2827" spans="1:8">
      <c r="A2827" s="83"/>
      <c r="B2827" s="84"/>
      <c r="C2827" s="84"/>
      <c r="D2827" s="84"/>
      <c r="E2827" s="84"/>
      <c r="F2827" s="85"/>
      <c r="G2827" s="85"/>
      <c r="H2827" s="85"/>
    </row>
    <row r="2828" spans="1:8">
      <c r="A2828" s="83"/>
      <c r="B2828" s="84"/>
      <c r="C2828" s="84"/>
      <c r="D2828" s="84"/>
      <c r="E2828" s="84"/>
      <c r="F2828" s="85"/>
      <c r="G2828" s="85"/>
      <c r="H2828" s="85"/>
    </row>
    <row r="2829" spans="1:8">
      <c r="A2829" s="83"/>
      <c r="B2829" s="84"/>
      <c r="C2829" s="84"/>
      <c r="D2829" s="84"/>
      <c r="E2829" s="84"/>
      <c r="F2829" s="85"/>
      <c r="G2829" s="85"/>
      <c r="H2829" s="85"/>
    </row>
    <row r="2830" spans="1:8">
      <c r="A2830" s="83"/>
      <c r="B2830" s="84"/>
      <c r="C2830" s="84"/>
      <c r="D2830" s="84"/>
      <c r="E2830" s="84"/>
      <c r="F2830" s="85"/>
      <c r="G2830" s="85"/>
      <c r="H2830" s="85"/>
    </row>
    <row r="2831" spans="1:8">
      <c r="A2831" s="83"/>
      <c r="B2831" s="84"/>
      <c r="C2831" s="84"/>
      <c r="D2831" s="84"/>
      <c r="E2831" s="84"/>
      <c r="F2831" s="85"/>
      <c r="G2831" s="85"/>
      <c r="H2831" s="85"/>
    </row>
    <row r="2832" spans="1:8">
      <c r="A2832" s="83"/>
      <c r="B2832" s="84"/>
      <c r="C2832" s="84"/>
      <c r="D2832" s="84"/>
      <c r="E2832" s="84"/>
      <c r="F2832" s="85"/>
      <c r="G2832" s="85"/>
      <c r="H2832" s="85"/>
    </row>
    <row r="2833" spans="1:8">
      <c r="A2833" s="83"/>
      <c r="B2833" s="84"/>
      <c r="C2833" s="84"/>
      <c r="D2833" s="84"/>
      <c r="E2833" s="84"/>
      <c r="F2833" s="85"/>
      <c r="G2833" s="85"/>
      <c r="H2833" s="85"/>
    </row>
    <row r="2834" spans="1:8">
      <c r="A2834" s="83"/>
      <c r="B2834" s="84"/>
      <c r="C2834" s="84"/>
      <c r="D2834" s="84"/>
      <c r="E2834" s="84"/>
      <c r="F2834" s="85"/>
      <c r="G2834" s="85"/>
      <c r="H2834" s="85"/>
    </row>
    <row r="2835" spans="1:8">
      <c r="A2835" s="83"/>
      <c r="B2835" s="84"/>
      <c r="C2835" s="84"/>
      <c r="D2835" s="84"/>
      <c r="E2835" s="84"/>
      <c r="F2835" s="85"/>
      <c r="G2835" s="85"/>
      <c r="H2835" s="85"/>
    </row>
    <row r="2836" spans="1:8">
      <c r="A2836" s="83"/>
      <c r="B2836" s="84"/>
      <c r="C2836" s="84"/>
      <c r="D2836" s="84"/>
      <c r="E2836" s="84"/>
      <c r="F2836" s="85"/>
      <c r="G2836" s="85"/>
      <c r="H2836" s="85"/>
    </row>
    <row r="2837" spans="1:8">
      <c r="A2837" s="83"/>
      <c r="B2837" s="84"/>
      <c r="C2837" s="84"/>
      <c r="D2837" s="84"/>
      <c r="E2837" s="84"/>
      <c r="F2837" s="85"/>
      <c r="G2837" s="85"/>
      <c r="H2837" s="85"/>
    </row>
    <row r="2838" spans="1:8">
      <c r="A2838" s="83"/>
      <c r="B2838" s="84"/>
      <c r="C2838" s="84"/>
      <c r="D2838" s="84"/>
      <c r="E2838" s="84"/>
      <c r="F2838" s="85"/>
      <c r="G2838" s="85"/>
      <c r="H2838" s="85"/>
    </row>
    <row r="2839" spans="1:8">
      <c r="A2839" s="83"/>
      <c r="B2839" s="84"/>
      <c r="C2839" s="84"/>
      <c r="D2839" s="84"/>
      <c r="E2839" s="84"/>
      <c r="F2839" s="85"/>
      <c r="G2839" s="85"/>
      <c r="H2839" s="85"/>
    </row>
    <row r="2840" spans="1:8">
      <c r="A2840" s="83"/>
      <c r="B2840" s="84"/>
      <c r="C2840" s="84"/>
      <c r="D2840" s="84"/>
      <c r="E2840" s="84"/>
      <c r="F2840" s="85"/>
      <c r="G2840" s="85"/>
      <c r="H2840" s="85"/>
    </row>
    <row r="2841" spans="1:8">
      <c r="A2841" s="83"/>
      <c r="B2841" s="84"/>
      <c r="C2841" s="84"/>
      <c r="D2841" s="84"/>
      <c r="E2841" s="84"/>
      <c r="F2841" s="85"/>
      <c r="G2841" s="85"/>
      <c r="H2841" s="85"/>
    </row>
    <row r="2842" spans="1:8">
      <c r="A2842" s="83"/>
      <c r="B2842" s="84"/>
      <c r="C2842" s="84"/>
      <c r="D2842" s="84"/>
      <c r="E2842" s="84"/>
      <c r="F2842" s="85"/>
      <c r="G2842" s="85"/>
      <c r="H2842" s="85"/>
    </row>
    <row r="2843" spans="1:8">
      <c r="A2843" s="83"/>
      <c r="B2843" s="84"/>
      <c r="C2843" s="84"/>
      <c r="D2843" s="84"/>
      <c r="E2843" s="84"/>
      <c r="F2843" s="85"/>
      <c r="G2843" s="85"/>
      <c r="H2843" s="85"/>
    </row>
    <row r="2844" spans="1:8">
      <c r="A2844" s="83"/>
      <c r="B2844" s="84"/>
      <c r="C2844" s="84"/>
      <c r="D2844" s="84"/>
      <c r="E2844" s="84"/>
      <c r="F2844" s="85"/>
      <c r="G2844" s="85"/>
      <c r="H2844" s="85"/>
    </row>
    <row r="2845" spans="1:8">
      <c r="A2845" s="83"/>
      <c r="B2845" s="84"/>
      <c r="C2845" s="84"/>
      <c r="D2845" s="84"/>
      <c r="E2845" s="84"/>
      <c r="F2845" s="85"/>
      <c r="G2845" s="85"/>
      <c r="H2845" s="85"/>
    </row>
    <row r="2846" spans="1:8">
      <c r="A2846" s="83"/>
      <c r="B2846" s="84"/>
      <c r="C2846" s="84"/>
      <c r="D2846" s="84"/>
      <c r="E2846" s="84"/>
      <c r="F2846" s="85"/>
      <c r="G2846" s="85"/>
      <c r="H2846" s="85"/>
    </row>
    <row r="2847" spans="1:8">
      <c r="A2847" s="83"/>
      <c r="B2847" s="84"/>
      <c r="C2847" s="84"/>
      <c r="D2847" s="84"/>
      <c r="E2847" s="84"/>
      <c r="F2847" s="85"/>
      <c r="G2847" s="85"/>
      <c r="H2847" s="85"/>
    </row>
    <row r="2848" spans="1:8">
      <c r="A2848" s="83"/>
      <c r="B2848" s="84"/>
      <c r="C2848" s="84"/>
      <c r="D2848" s="84"/>
      <c r="E2848" s="84"/>
      <c r="F2848" s="85"/>
      <c r="G2848" s="85"/>
      <c r="H2848" s="85"/>
    </row>
    <row r="2849" spans="1:8">
      <c r="A2849" s="83"/>
      <c r="B2849" s="84"/>
      <c r="C2849" s="84"/>
      <c r="D2849" s="84"/>
      <c r="E2849" s="84"/>
      <c r="F2849" s="85"/>
      <c r="G2849" s="85"/>
      <c r="H2849" s="85"/>
    </row>
    <row r="2850" spans="1:8">
      <c r="A2850" s="83"/>
      <c r="B2850" s="84"/>
      <c r="C2850" s="84"/>
      <c r="D2850" s="84"/>
      <c r="E2850" s="84"/>
      <c r="F2850" s="85"/>
      <c r="G2850" s="85"/>
      <c r="H2850" s="85"/>
    </row>
    <row r="2851" spans="1:8">
      <c r="A2851" s="83"/>
      <c r="B2851" s="84"/>
      <c r="C2851" s="84"/>
      <c r="D2851" s="84"/>
      <c r="E2851" s="84"/>
      <c r="F2851" s="85"/>
      <c r="G2851" s="85"/>
      <c r="H2851" s="85"/>
    </row>
    <row r="2852" spans="1:8">
      <c r="A2852" s="83"/>
      <c r="B2852" s="84"/>
      <c r="C2852" s="84"/>
      <c r="D2852" s="84"/>
      <c r="E2852" s="84"/>
      <c r="F2852" s="85"/>
      <c r="G2852" s="85"/>
      <c r="H2852" s="85"/>
    </row>
    <row r="2853" spans="1:8">
      <c r="A2853" s="83"/>
      <c r="B2853" s="84"/>
      <c r="C2853" s="84"/>
      <c r="D2853" s="84"/>
      <c r="E2853" s="84"/>
      <c r="F2853" s="85"/>
      <c r="G2853" s="85"/>
      <c r="H2853" s="85"/>
    </row>
    <row r="2854" spans="1:8">
      <c r="A2854" s="83"/>
      <c r="B2854" s="84"/>
      <c r="C2854" s="84"/>
      <c r="D2854" s="84"/>
      <c r="E2854" s="84"/>
      <c r="F2854" s="85"/>
      <c r="G2854" s="85"/>
      <c r="H2854" s="85"/>
    </row>
    <row r="2855" spans="1:8">
      <c r="A2855" s="83"/>
      <c r="B2855" s="84"/>
      <c r="C2855" s="84"/>
      <c r="D2855" s="84"/>
      <c r="E2855" s="84"/>
      <c r="F2855" s="85"/>
      <c r="G2855" s="85"/>
      <c r="H2855" s="85"/>
    </row>
    <row r="2856" spans="1:8">
      <c r="A2856" s="83"/>
      <c r="B2856" s="84"/>
      <c r="C2856" s="84"/>
      <c r="D2856" s="84"/>
      <c r="E2856" s="84"/>
      <c r="F2856" s="85"/>
      <c r="G2856" s="85"/>
      <c r="H2856" s="85"/>
    </row>
    <row r="2857" spans="1:8">
      <c r="A2857" s="83"/>
      <c r="B2857" s="84"/>
      <c r="C2857" s="84"/>
      <c r="D2857" s="84"/>
      <c r="E2857" s="84"/>
      <c r="F2857" s="85"/>
      <c r="G2857" s="85"/>
      <c r="H2857" s="85"/>
    </row>
    <row r="2858" spans="1:8">
      <c r="A2858" s="83"/>
      <c r="B2858" s="84"/>
      <c r="C2858" s="84"/>
      <c r="D2858" s="84"/>
      <c r="E2858" s="84"/>
      <c r="F2858" s="85"/>
      <c r="G2858" s="85"/>
      <c r="H2858" s="85"/>
    </row>
    <row r="2859" spans="1:8">
      <c r="A2859" s="83"/>
      <c r="B2859" s="84"/>
      <c r="C2859" s="84"/>
      <c r="D2859" s="84"/>
      <c r="E2859" s="84"/>
      <c r="F2859" s="85"/>
      <c r="G2859" s="85"/>
      <c r="H2859" s="85"/>
    </row>
    <row r="2860" spans="1:8">
      <c r="A2860" s="83"/>
      <c r="B2860" s="84"/>
      <c r="C2860" s="84"/>
      <c r="D2860" s="84"/>
      <c r="E2860" s="84"/>
      <c r="F2860" s="85"/>
      <c r="G2860" s="85"/>
      <c r="H2860" s="85"/>
    </row>
    <row r="2861" spans="1:8">
      <c r="A2861" s="83"/>
      <c r="B2861" s="84"/>
      <c r="C2861" s="84"/>
      <c r="D2861" s="84"/>
      <c r="E2861" s="84"/>
      <c r="F2861" s="85"/>
      <c r="G2861" s="85"/>
      <c r="H2861" s="85"/>
    </row>
    <row r="2862" spans="1:8">
      <c r="A2862" s="83"/>
      <c r="B2862" s="84"/>
      <c r="C2862" s="84"/>
      <c r="D2862" s="84"/>
      <c r="E2862" s="84"/>
      <c r="F2862" s="85"/>
      <c r="G2862" s="85"/>
      <c r="H2862" s="85"/>
    </row>
    <row r="2863" spans="1:8">
      <c r="A2863" s="83"/>
      <c r="B2863" s="84"/>
      <c r="C2863" s="84"/>
      <c r="D2863" s="84"/>
      <c r="E2863" s="84"/>
      <c r="F2863" s="85"/>
      <c r="G2863" s="85"/>
      <c r="H2863" s="85"/>
    </row>
    <row r="2864" spans="1:8">
      <c r="A2864" s="83"/>
      <c r="B2864" s="84"/>
      <c r="C2864" s="84"/>
      <c r="D2864" s="84"/>
      <c r="E2864" s="84"/>
      <c r="F2864" s="85"/>
      <c r="G2864" s="85"/>
      <c r="H2864" s="85"/>
    </row>
    <row r="2865" spans="1:8">
      <c r="A2865" s="83"/>
      <c r="B2865" s="84"/>
      <c r="C2865" s="84"/>
      <c r="D2865" s="84"/>
      <c r="E2865" s="84"/>
      <c r="F2865" s="85"/>
      <c r="G2865" s="85"/>
      <c r="H2865" s="85"/>
    </row>
    <row r="2866" spans="1:8">
      <c r="A2866" s="83"/>
      <c r="B2866" s="84"/>
      <c r="C2866" s="84"/>
      <c r="D2866" s="84"/>
      <c r="E2866" s="84"/>
      <c r="F2866" s="85"/>
      <c r="G2866" s="85"/>
      <c r="H2866" s="85"/>
    </row>
    <row r="2867" spans="1:8">
      <c r="A2867" s="83"/>
      <c r="B2867" s="84"/>
      <c r="C2867" s="84"/>
      <c r="D2867" s="84"/>
      <c r="E2867" s="84"/>
      <c r="F2867" s="85"/>
      <c r="G2867" s="85"/>
      <c r="H2867" s="85"/>
    </row>
    <row r="2868" spans="1:8">
      <c r="A2868" s="83"/>
      <c r="B2868" s="84"/>
      <c r="C2868" s="84"/>
      <c r="D2868" s="84"/>
      <c r="E2868" s="84"/>
      <c r="F2868" s="85"/>
      <c r="G2868" s="85"/>
      <c r="H2868" s="85"/>
    </row>
    <row r="2869" spans="1:8">
      <c r="A2869" s="83"/>
      <c r="B2869" s="84"/>
      <c r="C2869" s="84"/>
      <c r="D2869" s="84"/>
      <c r="E2869" s="84"/>
      <c r="F2869" s="85"/>
      <c r="G2869" s="85"/>
      <c r="H2869" s="85"/>
    </row>
    <row r="2870" spans="1:8">
      <c r="A2870" s="83"/>
      <c r="B2870" s="84"/>
      <c r="C2870" s="84"/>
      <c r="D2870" s="84"/>
      <c r="E2870" s="84"/>
      <c r="F2870" s="85"/>
      <c r="G2870" s="85"/>
      <c r="H2870" s="85"/>
    </row>
    <row r="2871" spans="1:8">
      <c r="A2871" s="83"/>
      <c r="B2871" s="84"/>
      <c r="C2871" s="84"/>
      <c r="D2871" s="84"/>
      <c r="E2871" s="84"/>
      <c r="F2871" s="85"/>
      <c r="G2871" s="85"/>
      <c r="H2871" s="85"/>
    </row>
    <row r="2872" spans="1:8">
      <c r="A2872" s="83"/>
      <c r="B2872" s="84"/>
      <c r="C2872" s="84"/>
      <c r="D2872" s="84"/>
      <c r="E2872" s="84"/>
      <c r="F2872" s="85"/>
      <c r="G2872" s="85"/>
      <c r="H2872" s="85"/>
    </row>
    <row r="2873" spans="1:8">
      <c r="A2873" s="83"/>
      <c r="B2873" s="84"/>
      <c r="C2873" s="84"/>
      <c r="D2873" s="84"/>
      <c r="E2873" s="84"/>
      <c r="F2873" s="85"/>
      <c r="G2873" s="85"/>
      <c r="H2873" s="85"/>
    </row>
    <row r="2874" spans="1:8">
      <c r="A2874" s="83"/>
      <c r="B2874" s="84"/>
      <c r="C2874" s="84"/>
      <c r="D2874" s="84"/>
      <c r="E2874" s="84"/>
      <c r="F2874" s="85"/>
      <c r="G2874" s="85"/>
      <c r="H2874" s="85"/>
    </row>
    <row r="2875" spans="1:8">
      <c r="A2875" s="83"/>
      <c r="B2875" s="84"/>
      <c r="C2875" s="84"/>
      <c r="D2875" s="84"/>
      <c r="E2875" s="84"/>
      <c r="F2875" s="85"/>
      <c r="G2875" s="85"/>
      <c r="H2875" s="85"/>
    </row>
    <row r="2876" spans="1:8">
      <c r="A2876" s="83"/>
      <c r="B2876" s="84"/>
      <c r="C2876" s="84"/>
      <c r="D2876" s="84"/>
      <c r="E2876" s="84"/>
      <c r="F2876" s="85"/>
      <c r="G2876" s="85"/>
      <c r="H2876" s="85"/>
    </row>
    <row r="2877" spans="1:8">
      <c r="A2877" s="83"/>
      <c r="B2877" s="84"/>
      <c r="C2877" s="84"/>
      <c r="D2877" s="84"/>
      <c r="E2877" s="84"/>
      <c r="F2877" s="85"/>
      <c r="G2877" s="85"/>
      <c r="H2877" s="85"/>
    </row>
    <row r="2878" spans="1:8">
      <c r="A2878" s="83"/>
      <c r="B2878" s="84"/>
      <c r="C2878" s="84"/>
      <c r="D2878" s="84"/>
      <c r="E2878" s="84"/>
      <c r="F2878" s="85"/>
      <c r="G2878" s="85"/>
      <c r="H2878" s="85"/>
    </row>
    <row r="2879" spans="1:8">
      <c r="A2879" s="83"/>
      <c r="B2879" s="84"/>
      <c r="C2879" s="84"/>
      <c r="D2879" s="84"/>
      <c r="E2879" s="84"/>
      <c r="F2879" s="85"/>
      <c r="G2879" s="85"/>
      <c r="H2879" s="85"/>
    </row>
    <row r="2880" spans="1:8">
      <c r="A2880" s="83"/>
      <c r="B2880" s="84"/>
      <c r="C2880" s="84"/>
      <c r="D2880" s="84"/>
      <c r="E2880" s="84"/>
      <c r="F2880" s="85"/>
      <c r="G2880" s="85"/>
      <c r="H2880" s="85"/>
    </row>
    <row r="2881" spans="1:8">
      <c r="A2881" s="83"/>
      <c r="B2881" s="84"/>
      <c r="C2881" s="84"/>
      <c r="D2881" s="84"/>
      <c r="E2881" s="84"/>
      <c r="F2881" s="85"/>
      <c r="G2881" s="85"/>
      <c r="H2881" s="85"/>
    </row>
    <row r="2882" spans="1:8">
      <c r="A2882" s="83"/>
      <c r="B2882" s="84"/>
      <c r="C2882" s="84"/>
      <c r="D2882" s="84"/>
      <c r="E2882" s="84"/>
      <c r="F2882" s="85"/>
      <c r="G2882" s="85"/>
      <c r="H2882" s="85"/>
    </row>
    <row r="2883" spans="1:8">
      <c r="A2883" s="83"/>
      <c r="B2883" s="84"/>
      <c r="C2883" s="84"/>
      <c r="D2883" s="84"/>
      <c r="E2883" s="84"/>
      <c r="F2883" s="85"/>
      <c r="G2883" s="85"/>
      <c r="H2883" s="85"/>
    </row>
    <row r="2884" spans="1:8">
      <c r="A2884" s="83"/>
      <c r="B2884" s="84"/>
      <c r="C2884" s="84"/>
      <c r="D2884" s="84"/>
      <c r="E2884" s="84"/>
      <c r="F2884" s="85"/>
      <c r="G2884" s="85"/>
      <c r="H2884" s="85"/>
    </row>
    <row r="2885" spans="1:8">
      <c r="A2885" s="83"/>
      <c r="B2885" s="84"/>
      <c r="C2885" s="84"/>
      <c r="D2885" s="84"/>
      <c r="E2885" s="84"/>
      <c r="F2885" s="85"/>
      <c r="G2885" s="85"/>
      <c r="H2885" s="85"/>
    </row>
    <row r="2886" spans="1:8">
      <c r="A2886" s="83"/>
      <c r="B2886" s="84"/>
      <c r="C2886" s="84"/>
      <c r="D2886" s="84"/>
      <c r="E2886" s="84"/>
      <c r="F2886" s="85"/>
      <c r="G2886" s="85"/>
      <c r="H2886" s="85"/>
    </row>
    <row r="2887" spans="1:8">
      <c r="A2887" s="83"/>
      <c r="B2887" s="84"/>
      <c r="C2887" s="84"/>
      <c r="D2887" s="84"/>
      <c r="E2887" s="84"/>
      <c r="F2887" s="85"/>
      <c r="G2887" s="85"/>
      <c r="H2887" s="85"/>
    </row>
    <row r="2888" spans="1:8">
      <c r="A2888" s="83"/>
      <c r="B2888" s="84"/>
      <c r="C2888" s="84"/>
      <c r="D2888" s="84"/>
      <c r="E2888" s="84"/>
      <c r="F2888" s="85"/>
      <c r="G2888" s="85"/>
      <c r="H2888" s="85"/>
    </row>
    <row r="2889" spans="1:8">
      <c r="A2889" s="83"/>
      <c r="B2889" s="84"/>
      <c r="C2889" s="84"/>
      <c r="D2889" s="84"/>
      <c r="E2889" s="84"/>
      <c r="F2889" s="85"/>
      <c r="G2889" s="85"/>
      <c r="H2889" s="85"/>
    </row>
    <row r="2890" spans="1:8">
      <c r="A2890" s="83"/>
      <c r="B2890" s="84"/>
      <c r="C2890" s="84"/>
      <c r="D2890" s="84"/>
      <c r="E2890" s="84"/>
      <c r="F2890" s="85"/>
      <c r="G2890" s="85"/>
      <c r="H2890" s="85"/>
    </row>
    <row r="2891" spans="1:8">
      <c r="A2891" s="83"/>
      <c r="B2891" s="84"/>
      <c r="C2891" s="84"/>
      <c r="D2891" s="84"/>
      <c r="E2891" s="84"/>
      <c r="F2891" s="85"/>
      <c r="G2891" s="85"/>
      <c r="H2891" s="85"/>
    </row>
    <row r="2892" spans="1:8">
      <c r="A2892" s="83"/>
      <c r="B2892" s="84"/>
      <c r="C2892" s="84"/>
      <c r="D2892" s="84"/>
      <c r="E2892" s="84"/>
      <c r="F2892" s="85"/>
      <c r="G2892" s="85"/>
      <c r="H2892" s="85"/>
    </row>
    <row r="2893" spans="1:8">
      <c r="A2893" s="83"/>
      <c r="B2893" s="84"/>
      <c r="C2893" s="84"/>
      <c r="D2893" s="84"/>
      <c r="E2893" s="84"/>
      <c r="F2893" s="85"/>
      <c r="G2893" s="85"/>
      <c r="H2893" s="85"/>
    </row>
    <row r="2894" spans="1:8">
      <c r="A2894" s="83"/>
      <c r="B2894" s="84"/>
      <c r="C2894" s="84"/>
      <c r="D2894" s="84"/>
      <c r="E2894" s="84"/>
      <c r="F2894" s="85"/>
      <c r="G2894" s="85"/>
      <c r="H2894" s="85"/>
    </row>
    <row r="2895" spans="1:8">
      <c r="A2895" s="83"/>
      <c r="B2895" s="84"/>
      <c r="C2895" s="84"/>
      <c r="D2895" s="84"/>
      <c r="E2895" s="84"/>
      <c r="F2895" s="85"/>
      <c r="G2895" s="85"/>
      <c r="H2895" s="85"/>
    </row>
    <row r="2896" spans="1:8">
      <c r="A2896" s="83"/>
      <c r="B2896" s="84"/>
      <c r="C2896" s="84"/>
      <c r="D2896" s="84"/>
      <c r="E2896" s="84"/>
      <c r="F2896" s="85"/>
      <c r="G2896" s="85"/>
      <c r="H2896" s="85"/>
    </row>
    <row r="2897" spans="1:8">
      <c r="A2897" s="83"/>
      <c r="B2897" s="84"/>
      <c r="C2897" s="84"/>
      <c r="D2897" s="84"/>
      <c r="E2897" s="84"/>
      <c r="F2897" s="85"/>
      <c r="G2897" s="85"/>
      <c r="H2897" s="85"/>
    </row>
    <row r="2898" spans="1:8">
      <c r="A2898" s="83"/>
      <c r="B2898" s="84"/>
      <c r="C2898" s="84"/>
      <c r="D2898" s="84"/>
      <c r="E2898" s="84"/>
      <c r="F2898" s="85"/>
      <c r="G2898" s="85"/>
      <c r="H2898" s="85"/>
    </row>
    <row r="2899" spans="1:8">
      <c r="A2899" s="83"/>
      <c r="B2899" s="84"/>
      <c r="C2899" s="84"/>
      <c r="D2899" s="84"/>
      <c r="E2899" s="84"/>
      <c r="F2899" s="85"/>
      <c r="G2899" s="85"/>
      <c r="H2899" s="85"/>
    </row>
    <row r="2900" spans="1:8">
      <c r="A2900" s="83"/>
      <c r="B2900" s="84"/>
      <c r="C2900" s="84"/>
      <c r="D2900" s="84"/>
      <c r="E2900" s="84"/>
      <c r="F2900" s="85"/>
      <c r="G2900" s="85"/>
      <c r="H2900" s="85"/>
    </row>
    <row r="2901" spans="1:8">
      <c r="A2901" s="83"/>
      <c r="B2901" s="84"/>
      <c r="C2901" s="84"/>
      <c r="D2901" s="84"/>
      <c r="E2901" s="84"/>
      <c r="F2901" s="85"/>
      <c r="G2901" s="85"/>
      <c r="H2901" s="85"/>
    </row>
    <row r="2902" spans="1:8">
      <c r="A2902" s="83"/>
      <c r="B2902" s="84"/>
      <c r="C2902" s="84"/>
      <c r="D2902" s="84"/>
      <c r="E2902" s="84"/>
      <c r="F2902" s="85"/>
      <c r="G2902" s="85"/>
      <c r="H2902" s="85"/>
    </row>
    <row r="2903" spans="1:8">
      <c r="A2903" s="83"/>
      <c r="B2903" s="84"/>
      <c r="C2903" s="84"/>
      <c r="D2903" s="84"/>
      <c r="E2903" s="84"/>
      <c r="F2903" s="85"/>
      <c r="G2903" s="85"/>
      <c r="H2903" s="85"/>
    </row>
    <row r="2904" spans="1:8">
      <c r="A2904" s="83"/>
      <c r="B2904" s="84"/>
      <c r="C2904" s="84"/>
      <c r="D2904" s="84"/>
      <c r="E2904" s="84"/>
      <c r="F2904" s="85"/>
      <c r="G2904" s="85"/>
      <c r="H2904" s="85"/>
    </row>
    <row r="2905" spans="1:8">
      <c r="A2905" s="83"/>
      <c r="B2905" s="84"/>
      <c r="C2905" s="84"/>
      <c r="D2905" s="84"/>
      <c r="E2905" s="84"/>
      <c r="F2905" s="85"/>
      <c r="G2905" s="85"/>
      <c r="H2905" s="85"/>
    </row>
    <row r="2906" spans="1:8">
      <c r="A2906" s="83"/>
      <c r="B2906" s="84"/>
      <c r="C2906" s="84"/>
      <c r="D2906" s="84"/>
      <c r="E2906" s="84"/>
      <c r="F2906" s="85"/>
      <c r="G2906" s="85"/>
      <c r="H2906" s="85"/>
    </row>
    <row r="2907" spans="1:8">
      <c r="A2907" s="83"/>
      <c r="B2907" s="84"/>
      <c r="C2907" s="84"/>
      <c r="D2907" s="84"/>
      <c r="E2907" s="84"/>
      <c r="F2907" s="85"/>
      <c r="G2907" s="85"/>
      <c r="H2907" s="85"/>
    </row>
    <row r="2908" spans="1:8">
      <c r="A2908" s="83"/>
      <c r="B2908" s="84"/>
      <c r="C2908" s="84"/>
      <c r="D2908" s="84"/>
      <c r="E2908" s="84"/>
      <c r="F2908" s="85"/>
      <c r="G2908" s="85"/>
      <c r="H2908" s="85"/>
    </row>
    <row r="2909" spans="1:8">
      <c r="A2909" s="83"/>
      <c r="B2909" s="84"/>
      <c r="C2909" s="84"/>
      <c r="D2909" s="84"/>
      <c r="E2909" s="84"/>
      <c r="F2909" s="85"/>
      <c r="G2909" s="85"/>
      <c r="H2909" s="85"/>
    </row>
    <row r="2910" spans="1:8">
      <c r="A2910" s="83"/>
      <c r="B2910" s="84"/>
      <c r="C2910" s="84"/>
      <c r="D2910" s="84"/>
      <c r="E2910" s="84"/>
      <c r="F2910" s="85"/>
      <c r="G2910" s="85"/>
      <c r="H2910" s="85"/>
    </row>
    <row r="2911" spans="1:8">
      <c r="A2911" s="83"/>
      <c r="B2911" s="84"/>
      <c r="C2911" s="84"/>
      <c r="D2911" s="84"/>
      <c r="E2911" s="84"/>
      <c r="F2911" s="85"/>
      <c r="G2911" s="85"/>
      <c r="H2911" s="85"/>
    </row>
    <row r="2912" spans="1:8">
      <c r="A2912" s="83"/>
      <c r="B2912" s="84"/>
      <c r="C2912" s="84"/>
      <c r="D2912" s="84"/>
      <c r="E2912" s="84"/>
      <c r="F2912" s="85"/>
      <c r="G2912" s="85"/>
      <c r="H2912" s="85"/>
    </row>
    <row r="2913" spans="1:8">
      <c r="A2913" s="83"/>
      <c r="B2913" s="84"/>
      <c r="C2913" s="84"/>
      <c r="D2913" s="84"/>
      <c r="E2913" s="84"/>
      <c r="F2913" s="85"/>
      <c r="G2913" s="85"/>
      <c r="H2913" s="85"/>
    </row>
    <row r="2914" spans="1:8">
      <c r="A2914" s="83"/>
      <c r="B2914" s="84"/>
      <c r="C2914" s="84"/>
      <c r="D2914" s="84"/>
      <c r="E2914" s="84"/>
      <c r="F2914" s="85"/>
      <c r="G2914" s="85"/>
      <c r="H2914" s="85"/>
    </row>
    <row r="2915" spans="1:8">
      <c r="A2915" s="83"/>
      <c r="B2915" s="84"/>
      <c r="C2915" s="84"/>
      <c r="D2915" s="84"/>
      <c r="E2915" s="84"/>
      <c r="F2915" s="85"/>
      <c r="G2915" s="85"/>
      <c r="H2915" s="85"/>
    </row>
    <row r="2916" spans="1:8">
      <c r="A2916" s="83"/>
      <c r="B2916" s="84"/>
      <c r="C2916" s="84"/>
      <c r="D2916" s="84"/>
      <c r="E2916" s="84"/>
      <c r="F2916" s="85"/>
      <c r="G2916" s="85"/>
      <c r="H2916" s="85"/>
    </row>
    <row r="2917" spans="1:8">
      <c r="A2917" s="83"/>
      <c r="B2917" s="84"/>
      <c r="C2917" s="84"/>
      <c r="D2917" s="84"/>
      <c r="E2917" s="84"/>
      <c r="F2917" s="85"/>
      <c r="G2917" s="85"/>
      <c r="H2917" s="85"/>
    </row>
    <row r="2918" spans="1:8">
      <c r="A2918" s="83"/>
      <c r="B2918" s="84"/>
      <c r="C2918" s="84"/>
      <c r="D2918" s="84"/>
      <c r="E2918" s="84"/>
      <c r="F2918" s="85"/>
      <c r="G2918" s="85"/>
      <c r="H2918" s="85"/>
    </row>
    <row r="2919" spans="1:8">
      <c r="A2919" s="83"/>
      <c r="B2919" s="84"/>
      <c r="C2919" s="84"/>
      <c r="D2919" s="84"/>
      <c r="E2919" s="84"/>
      <c r="F2919" s="85"/>
      <c r="G2919" s="85"/>
      <c r="H2919" s="85"/>
    </row>
    <row r="2920" spans="1:8">
      <c r="A2920" s="83"/>
      <c r="B2920" s="84"/>
      <c r="C2920" s="84"/>
      <c r="D2920" s="84"/>
      <c r="E2920" s="84"/>
      <c r="F2920" s="85"/>
      <c r="G2920" s="85"/>
      <c r="H2920" s="85"/>
    </row>
    <row r="2921" spans="1:8">
      <c r="A2921" s="83"/>
      <c r="B2921" s="84"/>
      <c r="C2921" s="84"/>
      <c r="D2921" s="84"/>
      <c r="E2921" s="84"/>
      <c r="F2921" s="85"/>
      <c r="G2921" s="85"/>
      <c r="H2921" s="85"/>
    </row>
    <row r="2922" spans="1:8">
      <c r="A2922" s="83"/>
      <c r="B2922" s="84"/>
      <c r="C2922" s="84"/>
      <c r="D2922" s="84"/>
      <c r="E2922" s="84"/>
      <c r="F2922" s="85"/>
      <c r="G2922" s="85"/>
      <c r="H2922" s="85"/>
    </row>
    <row r="2923" spans="1:8">
      <c r="A2923" s="83"/>
      <c r="B2923" s="84"/>
      <c r="C2923" s="84"/>
      <c r="D2923" s="84"/>
      <c r="E2923" s="84"/>
      <c r="F2923" s="85"/>
      <c r="G2923" s="85"/>
      <c r="H2923" s="85"/>
    </row>
    <row r="2924" spans="1:8">
      <c r="A2924" s="83"/>
      <c r="B2924" s="84"/>
      <c r="C2924" s="84"/>
      <c r="D2924" s="84"/>
      <c r="E2924" s="84"/>
      <c r="F2924" s="85"/>
      <c r="G2924" s="85"/>
      <c r="H2924" s="85"/>
    </row>
    <row r="2925" spans="1:8">
      <c r="A2925" s="83"/>
      <c r="B2925" s="84"/>
      <c r="C2925" s="84"/>
      <c r="D2925" s="84"/>
      <c r="E2925" s="84"/>
      <c r="F2925" s="85"/>
      <c r="G2925" s="85"/>
      <c r="H2925" s="85"/>
    </row>
    <row r="2926" spans="1:8">
      <c r="A2926" s="83"/>
      <c r="B2926" s="84"/>
      <c r="C2926" s="84"/>
      <c r="D2926" s="84"/>
      <c r="E2926" s="84"/>
      <c r="F2926" s="85"/>
      <c r="G2926" s="85"/>
      <c r="H2926" s="85"/>
    </row>
    <row r="2927" spans="1:8">
      <c r="A2927" s="83"/>
      <c r="B2927" s="84"/>
      <c r="C2927" s="84"/>
      <c r="D2927" s="84"/>
      <c r="E2927" s="84"/>
      <c r="F2927" s="85"/>
      <c r="G2927" s="85"/>
      <c r="H2927" s="85"/>
    </row>
    <row r="2928" spans="1:8">
      <c r="A2928" s="83"/>
      <c r="B2928" s="84"/>
      <c r="C2928" s="84"/>
      <c r="D2928" s="84"/>
      <c r="E2928" s="84"/>
      <c r="F2928" s="85"/>
      <c r="G2928" s="85"/>
      <c r="H2928" s="85"/>
    </row>
    <row r="2929" spans="1:8">
      <c r="A2929" s="83"/>
      <c r="B2929" s="84"/>
      <c r="C2929" s="84"/>
      <c r="D2929" s="84"/>
      <c r="E2929" s="84"/>
      <c r="F2929" s="85"/>
      <c r="G2929" s="85"/>
      <c r="H2929" s="85"/>
    </row>
    <row r="2930" spans="1:8">
      <c r="A2930" s="83"/>
      <c r="B2930" s="84"/>
      <c r="C2930" s="84"/>
      <c r="D2930" s="84"/>
      <c r="E2930" s="84"/>
      <c r="F2930" s="85"/>
      <c r="G2930" s="85"/>
      <c r="H2930" s="85"/>
    </row>
    <row r="2931" spans="1:8">
      <c r="A2931" s="83"/>
      <c r="B2931" s="84"/>
      <c r="C2931" s="84"/>
      <c r="D2931" s="84"/>
      <c r="E2931" s="84"/>
      <c r="F2931" s="85"/>
      <c r="G2931" s="85"/>
      <c r="H2931" s="85"/>
    </row>
    <row r="2932" spans="1:8">
      <c r="A2932" s="83"/>
      <c r="B2932" s="84"/>
      <c r="C2932" s="84"/>
      <c r="D2932" s="84"/>
      <c r="E2932" s="84"/>
      <c r="F2932" s="85"/>
      <c r="G2932" s="85"/>
      <c r="H2932" s="85"/>
    </row>
    <row r="2933" spans="1:8">
      <c r="A2933" s="83"/>
      <c r="B2933" s="84"/>
      <c r="C2933" s="84"/>
      <c r="D2933" s="84"/>
      <c r="E2933" s="84"/>
      <c r="F2933" s="85"/>
      <c r="G2933" s="85"/>
      <c r="H2933" s="85"/>
    </row>
    <row r="2934" spans="1:8">
      <c r="A2934" s="83"/>
      <c r="B2934" s="84"/>
      <c r="C2934" s="84"/>
      <c r="D2934" s="84"/>
      <c r="E2934" s="84"/>
      <c r="F2934" s="85"/>
      <c r="G2934" s="85"/>
      <c r="H2934" s="85"/>
    </row>
    <row r="2935" spans="1:8">
      <c r="A2935" s="83"/>
      <c r="B2935" s="84"/>
      <c r="C2935" s="84"/>
      <c r="D2935" s="84"/>
      <c r="E2935" s="84"/>
      <c r="F2935" s="85"/>
      <c r="G2935" s="85"/>
      <c r="H2935" s="85"/>
    </row>
    <row r="2936" spans="1:8">
      <c r="A2936" s="83"/>
      <c r="B2936" s="84"/>
      <c r="C2936" s="84"/>
      <c r="D2936" s="84"/>
      <c r="E2936" s="84"/>
      <c r="F2936" s="85"/>
      <c r="G2936" s="85"/>
      <c r="H2936" s="85"/>
    </row>
    <row r="2937" spans="1:8">
      <c r="A2937" s="83"/>
      <c r="B2937" s="84"/>
      <c r="C2937" s="84"/>
      <c r="D2937" s="84"/>
      <c r="E2937" s="84"/>
      <c r="F2937" s="85"/>
      <c r="G2937" s="85"/>
      <c r="H2937" s="85"/>
    </row>
    <row r="2938" spans="1:8">
      <c r="A2938" s="83"/>
      <c r="B2938" s="84"/>
      <c r="C2938" s="84"/>
      <c r="D2938" s="84"/>
      <c r="E2938" s="84"/>
      <c r="F2938" s="85"/>
      <c r="G2938" s="85"/>
      <c r="H2938" s="85"/>
    </row>
    <row r="2939" spans="1:8">
      <c r="A2939" s="83"/>
      <c r="B2939" s="84"/>
      <c r="C2939" s="84"/>
      <c r="D2939" s="84"/>
      <c r="E2939" s="84"/>
      <c r="F2939" s="85"/>
      <c r="G2939" s="85"/>
      <c r="H2939" s="85"/>
    </row>
    <row r="2940" spans="1:8">
      <c r="A2940" s="83"/>
      <c r="B2940" s="84"/>
      <c r="C2940" s="84"/>
      <c r="D2940" s="84"/>
      <c r="E2940" s="84"/>
      <c r="F2940" s="85"/>
      <c r="G2940" s="85"/>
      <c r="H2940" s="85"/>
    </row>
    <row r="2941" spans="1:8">
      <c r="A2941" s="83"/>
      <c r="B2941" s="84"/>
      <c r="C2941" s="84"/>
      <c r="D2941" s="84"/>
      <c r="E2941" s="84"/>
      <c r="F2941" s="85"/>
      <c r="G2941" s="85"/>
      <c r="H2941" s="85"/>
    </row>
    <row r="2942" spans="1:8">
      <c r="A2942" s="83"/>
      <c r="B2942" s="84"/>
      <c r="C2942" s="84"/>
      <c r="D2942" s="84"/>
      <c r="E2942" s="84"/>
      <c r="F2942" s="85"/>
      <c r="G2942" s="85"/>
      <c r="H2942" s="85"/>
    </row>
    <row r="2943" spans="1:8">
      <c r="A2943" s="83"/>
      <c r="B2943" s="84"/>
      <c r="C2943" s="84"/>
      <c r="D2943" s="84"/>
      <c r="E2943" s="84"/>
      <c r="F2943" s="85"/>
      <c r="G2943" s="85"/>
      <c r="H2943" s="85"/>
    </row>
    <row r="2944" spans="1:8">
      <c r="A2944" s="83"/>
      <c r="B2944" s="84"/>
      <c r="C2944" s="84"/>
      <c r="D2944" s="84"/>
      <c r="E2944" s="84"/>
      <c r="F2944" s="85"/>
      <c r="G2944" s="85"/>
      <c r="H2944" s="85"/>
    </row>
    <row r="2945" spans="1:8">
      <c r="A2945" s="83"/>
      <c r="B2945" s="84"/>
      <c r="C2945" s="84"/>
      <c r="D2945" s="84"/>
      <c r="E2945" s="84"/>
      <c r="F2945" s="85"/>
      <c r="G2945" s="85"/>
      <c r="H2945" s="85"/>
    </row>
    <row r="2946" spans="1:8">
      <c r="A2946" s="83"/>
      <c r="B2946" s="84"/>
      <c r="C2946" s="84"/>
      <c r="D2946" s="84"/>
      <c r="E2946" s="84"/>
      <c r="F2946" s="85"/>
      <c r="G2946" s="85"/>
      <c r="H2946" s="85"/>
    </row>
    <row r="2947" spans="1:8">
      <c r="A2947" s="83"/>
      <c r="B2947" s="84"/>
      <c r="C2947" s="84"/>
      <c r="D2947" s="84"/>
      <c r="E2947" s="84"/>
      <c r="F2947" s="85"/>
      <c r="G2947" s="85"/>
      <c r="H2947" s="85"/>
    </row>
    <row r="2948" spans="1:8">
      <c r="A2948" s="83"/>
      <c r="B2948" s="84"/>
      <c r="C2948" s="84"/>
      <c r="D2948" s="84"/>
      <c r="E2948" s="84"/>
      <c r="F2948" s="85"/>
      <c r="G2948" s="85"/>
      <c r="H2948" s="85"/>
    </row>
    <row r="2949" spans="1:8">
      <c r="A2949" s="83"/>
      <c r="B2949" s="84"/>
      <c r="C2949" s="84"/>
      <c r="D2949" s="84"/>
      <c r="E2949" s="84"/>
      <c r="F2949" s="85"/>
      <c r="G2949" s="85"/>
      <c r="H2949" s="85"/>
    </row>
    <row r="2950" spans="1:8">
      <c r="A2950" s="83"/>
      <c r="B2950" s="84"/>
      <c r="C2950" s="84"/>
      <c r="D2950" s="84"/>
      <c r="E2950" s="84"/>
      <c r="F2950" s="85"/>
      <c r="G2950" s="85"/>
      <c r="H2950" s="85"/>
    </row>
    <row r="2951" spans="1:8">
      <c r="A2951" s="83"/>
      <c r="B2951" s="84"/>
      <c r="C2951" s="84"/>
      <c r="D2951" s="84"/>
      <c r="E2951" s="84"/>
      <c r="F2951" s="85"/>
      <c r="G2951" s="85"/>
      <c r="H2951" s="85"/>
    </row>
    <row r="2952" spans="1:8">
      <c r="A2952" s="83"/>
      <c r="B2952" s="84"/>
      <c r="C2952" s="84"/>
      <c r="D2952" s="84"/>
      <c r="E2952" s="84"/>
      <c r="F2952" s="85"/>
      <c r="G2952" s="85"/>
      <c r="H2952" s="85"/>
    </row>
    <row r="2953" spans="1:8">
      <c r="A2953" s="83"/>
      <c r="B2953" s="84"/>
      <c r="C2953" s="84"/>
      <c r="D2953" s="84"/>
      <c r="E2953" s="84"/>
      <c r="F2953" s="85"/>
      <c r="G2953" s="85"/>
      <c r="H2953" s="85"/>
    </row>
    <row r="2954" spans="1:8">
      <c r="A2954" s="83"/>
      <c r="B2954" s="84"/>
      <c r="C2954" s="84"/>
      <c r="D2954" s="84"/>
      <c r="E2954" s="84"/>
      <c r="F2954" s="85"/>
      <c r="G2954" s="85"/>
      <c r="H2954" s="85"/>
    </row>
    <row r="2955" spans="1:8">
      <c r="A2955" s="83"/>
      <c r="B2955" s="84"/>
      <c r="C2955" s="84"/>
      <c r="D2955" s="84"/>
      <c r="E2955" s="84"/>
      <c r="F2955" s="85"/>
      <c r="G2955" s="85"/>
      <c r="H2955" s="85"/>
    </row>
    <row r="2956" spans="1:8">
      <c r="A2956" s="83"/>
      <c r="B2956" s="84"/>
      <c r="C2956" s="84"/>
      <c r="D2956" s="84"/>
      <c r="E2956" s="84"/>
      <c r="F2956" s="85"/>
      <c r="G2956" s="85"/>
      <c r="H2956" s="85"/>
    </row>
    <row r="2957" spans="1:8">
      <c r="A2957" s="83"/>
      <c r="B2957" s="84"/>
      <c r="C2957" s="84"/>
      <c r="D2957" s="84"/>
      <c r="E2957" s="84"/>
      <c r="F2957" s="85"/>
      <c r="G2957" s="85"/>
      <c r="H2957" s="85"/>
    </row>
    <row r="2958" spans="1:8">
      <c r="A2958" s="83"/>
      <c r="B2958" s="84"/>
      <c r="C2958" s="84"/>
      <c r="D2958" s="84"/>
      <c r="E2958" s="84"/>
      <c r="F2958" s="85"/>
      <c r="G2958" s="85"/>
      <c r="H2958" s="85"/>
    </row>
    <row r="2959" spans="1:8">
      <c r="A2959" s="83"/>
      <c r="B2959" s="84"/>
      <c r="C2959" s="84"/>
      <c r="D2959" s="84"/>
      <c r="E2959" s="84"/>
      <c r="F2959" s="85"/>
      <c r="G2959" s="85"/>
      <c r="H2959" s="85"/>
    </row>
    <row r="2960" spans="1:8">
      <c r="A2960" s="83"/>
      <c r="B2960" s="84"/>
      <c r="C2960" s="84"/>
      <c r="D2960" s="84"/>
      <c r="E2960" s="84"/>
      <c r="F2960" s="85"/>
      <c r="G2960" s="85"/>
      <c r="H2960" s="85"/>
    </row>
    <row r="2961" spans="1:8">
      <c r="A2961" s="83"/>
      <c r="B2961" s="84"/>
      <c r="C2961" s="84"/>
      <c r="D2961" s="84"/>
      <c r="E2961" s="84"/>
      <c r="F2961" s="85"/>
      <c r="G2961" s="85"/>
      <c r="H2961" s="85"/>
    </row>
    <row r="2962" spans="1:8">
      <c r="A2962" s="83"/>
      <c r="B2962" s="84"/>
      <c r="C2962" s="84"/>
      <c r="D2962" s="84"/>
      <c r="E2962" s="84"/>
      <c r="F2962" s="85"/>
      <c r="G2962" s="85"/>
      <c r="H2962" s="85"/>
    </row>
    <row r="2963" spans="1:8">
      <c r="A2963" s="83"/>
      <c r="B2963" s="84"/>
      <c r="C2963" s="84"/>
      <c r="D2963" s="84"/>
      <c r="E2963" s="84"/>
      <c r="F2963" s="85"/>
      <c r="G2963" s="85"/>
      <c r="H2963" s="85"/>
    </row>
    <row r="2964" spans="1:8">
      <c r="A2964" s="83"/>
      <c r="B2964" s="84"/>
      <c r="C2964" s="84"/>
      <c r="D2964" s="84"/>
      <c r="E2964" s="84"/>
      <c r="F2964" s="85"/>
      <c r="G2964" s="85"/>
      <c r="H2964" s="85"/>
    </row>
    <row r="2965" spans="1:8">
      <c r="A2965" s="83"/>
      <c r="B2965" s="84"/>
      <c r="C2965" s="84"/>
      <c r="D2965" s="84"/>
      <c r="E2965" s="84"/>
      <c r="F2965" s="85"/>
      <c r="G2965" s="85"/>
      <c r="H2965" s="85"/>
    </row>
    <row r="2966" spans="1:8">
      <c r="A2966" s="83"/>
      <c r="B2966" s="84"/>
      <c r="C2966" s="84"/>
      <c r="D2966" s="84"/>
      <c r="E2966" s="84"/>
      <c r="F2966" s="85"/>
      <c r="G2966" s="85"/>
      <c r="H2966" s="85"/>
    </row>
    <row r="2967" spans="1:8">
      <c r="A2967" s="83"/>
      <c r="B2967" s="84"/>
      <c r="C2967" s="84"/>
      <c r="D2967" s="84"/>
      <c r="E2967" s="84"/>
      <c r="F2967" s="85"/>
      <c r="G2967" s="85"/>
      <c r="H2967" s="85"/>
    </row>
    <row r="2968" spans="1:8">
      <c r="A2968" s="83"/>
      <c r="B2968" s="84"/>
      <c r="C2968" s="84"/>
      <c r="D2968" s="84"/>
      <c r="E2968" s="84"/>
      <c r="F2968" s="85"/>
      <c r="G2968" s="85"/>
      <c r="H2968" s="85"/>
    </row>
    <row r="2969" spans="1:8">
      <c r="A2969" s="83"/>
      <c r="B2969" s="84"/>
      <c r="C2969" s="84"/>
      <c r="D2969" s="84"/>
      <c r="E2969" s="84"/>
      <c r="F2969" s="85"/>
      <c r="G2969" s="85"/>
      <c r="H2969" s="85"/>
    </row>
    <row r="2970" spans="1:8">
      <c r="A2970" s="83"/>
      <c r="B2970" s="84"/>
      <c r="C2970" s="84"/>
      <c r="D2970" s="84"/>
      <c r="E2970" s="84"/>
      <c r="F2970" s="85"/>
      <c r="G2970" s="85"/>
      <c r="H2970" s="85"/>
    </row>
    <row r="2971" spans="1:8">
      <c r="A2971" s="83"/>
      <c r="B2971" s="84"/>
      <c r="C2971" s="84"/>
      <c r="D2971" s="84"/>
      <c r="E2971" s="84"/>
      <c r="F2971" s="85"/>
      <c r="G2971" s="85"/>
      <c r="H2971" s="85"/>
    </row>
    <row r="2972" spans="1:8">
      <c r="A2972" s="83"/>
      <c r="B2972" s="84"/>
      <c r="C2972" s="84"/>
      <c r="D2972" s="84"/>
      <c r="E2972" s="84"/>
      <c r="F2972" s="85"/>
      <c r="G2972" s="85"/>
      <c r="H2972" s="85"/>
    </row>
    <row r="2973" spans="1:8">
      <c r="A2973" s="83"/>
      <c r="B2973" s="84"/>
      <c r="C2973" s="84"/>
      <c r="D2973" s="84"/>
      <c r="E2973" s="84"/>
      <c r="F2973" s="85"/>
      <c r="G2973" s="85"/>
      <c r="H2973" s="85"/>
    </row>
    <row r="2974" spans="1:8">
      <c r="A2974" s="83"/>
      <c r="B2974" s="84"/>
      <c r="C2974" s="84"/>
      <c r="D2974" s="84"/>
      <c r="E2974" s="84"/>
      <c r="F2974" s="85"/>
      <c r="G2974" s="85"/>
      <c r="H2974" s="85"/>
    </row>
    <row r="2975" spans="1:8">
      <c r="A2975" s="83"/>
      <c r="B2975" s="84"/>
      <c r="C2975" s="84"/>
      <c r="D2975" s="84"/>
      <c r="E2975" s="84"/>
      <c r="F2975" s="85"/>
      <c r="G2975" s="85"/>
      <c r="H2975" s="85"/>
    </row>
    <row r="2976" spans="1:8">
      <c r="A2976" s="83"/>
      <c r="B2976" s="84"/>
      <c r="C2976" s="84"/>
      <c r="D2976" s="84"/>
      <c r="E2976" s="84"/>
      <c r="F2976" s="85"/>
      <c r="G2976" s="85"/>
      <c r="H2976" s="85"/>
    </row>
    <row r="2977" spans="1:8">
      <c r="A2977" s="83"/>
      <c r="B2977" s="84"/>
      <c r="C2977" s="84"/>
      <c r="D2977" s="84"/>
      <c r="E2977" s="84"/>
      <c r="F2977" s="85"/>
      <c r="G2977" s="85"/>
      <c r="H2977" s="85"/>
    </row>
    <row r="2978" spans="1:8">
      <c r="A2978" s="83"/>
      <c r="B2978" s="84"/>
      <c r="C2978" s="84"/>
      <c r="D2978" s="84"/>
      <c r="E2978" s="84"/>
      <c r="F2978" s="85"/>
      <c r="G2978" s="85"/>
      <c r="H2978" s="85"/>
    </row>
    <row r="2979" spans="1:8">
      <c r="A2979" s="83"/>
      <c r="B2979" s="84"/>
      <c r="C2979" s="84"/>
      <c r="D2979" s="84"/>
      <c r="E2979" s="84"/>
      <c r="F2979" s="85"/>
      <c r="G2979" s="85"/>
      <c r="H2979" s="85"/>
    </row>
    <row r="2980" spans="1:8">
      <c r="A2980" s="83"/>
      <c r="B2980" s="84"/>
      <c r="C2980" s="84"/>
      <c r="D2980" s="84"/>
      <c r="E2980" s="84"/>
      <c r="F2980" s="85"/>
      <c r="G2980" s="85"/>
      <c r="H2980" s="85"/>
    </row>
    <row r="2981" spans="1:8">
      <c r="A2981" s="83"/>
      <c r="B2981" s="84"/>
      <c r="C2981" s="84"/>
      <c r="D2981" s="84"/>
      <c r="E2981" s="84"/>
      <c r="F2981" s="85"/>
      <c r="G2981" s="85"/>
      <c r="H2981" s="85"/>
    </row>
    <row r="2982" spans="1:8">
      <c r="A2982" s="83"/>
      <c r="B2982" s="84"/>
      <c r="C2982" s="84"/>
      <c r="D2982" s="84"/>
      <c r="E2982" s="84"/>
      <c r="F2982" s="85"/>
      <c r="G2982" s="85"/>
      <c r="H2982" s="85"/>
    </row>
    <row r="2983" spans="1:8">
      <c r="A2983" s="83"/>
      <c r="B2983" s="84"/>
      <c r="C2983" s="84"/>
      <c r="D2983" s="84"/>
      <c r="E2983" s="84"/>
      <c r="F2983" s="85"/>
      <c r="G2983" s="85"/>
      <c r="H2983" s="85"/>
    </row>
    <row r="2984" spans="1:8">
      <c r="A2984" s="83"/>
      <c r="B2984" s="84"/>
      <c r="C2984" s="84"/>
      <c r="D2984" s="84"/>
      <c r="E2984" s="84"/>
      <c r="F2984" s="85"/>
      <c r="G2984" s="85"/>
      <c r="H2984" s="85"/>
    </row>
    <row r="2985" spans="1:8">
      <c r="A2985" s="83"/>
      <c r="B2985" s="84"/>
      <c r="C2985" s="84"/>
      <c r="D2985" s="84"/>
      <c r="E2985" s="84"/>
      <c r="F2985" s="85"/>
      <c r="G2985" s="85"/>
      <c r="H2985" s="85"/>
    </row>
    <row r="2986" spans="1:8">
      <c r="A2986" s="83"/>
      <c r="B2986" s="84"/>
      <c r="C2986" s="84"/>
      <c r="D2986" s="84"/>
      <c r="E2986" s="84"/>
      <c r="F2986" s="85"/>
      <c r="G2986" s="85"/>
      <c r="H2986" s="85"/>
    </row>
    <row r="2987" spans="1:8">
      <c r="A2987" s="83"/>
      <c r="B2987" s="84"/>
      <c r="C2987" s="84"/>
      <c r="D2987" s="84"/>
      <c r="E2987" s="84"/>
      <c r="F2987" s="85"/>
      <c r="G2987" s="85"/>
      <c r="H2987" s="85"/>
    </row>
    <row r="2988" spans="1:8">
      <c r="A2988" s="83"/>
      <c r="B2988" s="84"/>
      <c r="C2988" s="84"/>
      <c r="D2988" s="84"/>
      <c r="E2988" s="84"/>
      <c r="F2988" s="85"/>
      <c r="G2988" s="85"/>
      <c r="H2988" s="85"/>
    </row>
    <row r="2989" spans="1:8">
      <c r="A2989" s="83"/>
      <c r="B2989" s="84"/>
      <c r="C2989" s="84"/>
      <c r="D2989" s="84"/>
      <c r="E2989" s="84"/>
      <c r="F2989" s="85"/>
      <c r="G2989" s="85"/>
      <c r="H2989" s="85"/>
    </row>
    <row r="2990" spans="1:8">
      <c r="A2990" s="83"/>
      <c r="B2990" s="84"/>
      <c r="C2990" s="84"/>
      <c r="D2990" s="84"/>
      <c r="E2990" s="84"/>
      <c r="F2990" s="85"/>
      <c r="G2990" s="85"/>
      <c r="H2990" s="85"/>
    </row>
    <row r="2991" spans="1:8">
      <c r="A2991" s="83"/>
      <c r="B2991" s="84"/>
      <c r="C2991" s="84"/>
      <c r="D2991" s="84"/>
      <c r="E2991" s="84"/>
      <c r="F2991" s="85"/>
      <c r="G2991" s="85"/>
      <c r="H2991" s="85"/>
    </row>
    <row r="2992" spans="1:8">
      <c r="A2992" s="83"/>
      <c r="B2992" s="84"/>
      <c r="C2992" s="84"/>
      <c r="D2992" s="84"/>
      <c r="E2992" s="84"/>
      <c r="F2992" s="85"/>
      <c r="G2992" s="85"/>
      <c r="H2992" s="85"/>
    </row>
    <row r="2993" spans="1:8">
      <c r="A2993" s="83"/>
      <c r="B2993" s="84"/>
      <c r="C2993" s="84"/>
      <c r="D2993" s="84"/>
      <c r="E2993" s="84"/>
      <c r="F2993" s="85"/>
      <c r="G2993" s="85"/>
      <c r="H2993" s="85"/>
    </row>
    <row r="2994" spans="1:8">
      <c r="A2994" s="83"/>
      <c r="B2994" s="84"/>
      <c r="C2994" s="84"/>
      <c r="D2994" s="84"/>
      <c r="E2994" s="84"/>
      <c r="F2994" s="85"/>
      <c r="G2994" s="85"/>
      <c r="H2994" s="85"/>
    </row>
    <row r="2995" spans="1:8">
      <c r="A2995" s="83"/>
      <c r="B2995" s="84"/>
      <c r="C2995" s="84"/>
      <c r="D2995" s="84"/>
      <c r="E2995" s="84"/>
      <c r="F2995" s="85"/>
      <c r="G2995" s="85"/>
      <c r="H2995" s="85"/>
    </row>
    <row r="2996" spans="1:8">
      <c r="A2996" s="83"/>
      <c r="B2996" s="84"/>
      <c r="C2996" s="84"/>
      <c r="D2996" s="84"/>
      <c r="E2996" s="84"/>
      <c r="F2996" s="85"/>
      <c r="G2996" s="85"/>
      <c r="H2996" s="85"/>
    </row>
    <row r="2997" spans="1:8">
      <c r="A2997" s="83"/>
      <c r="B2997" s="84"/>
      <c r="C2997" s="84"/>
      <c r="D2997" s="84"/>
      <c r="E2997" s="84"/>
      <c r="F2997" s="85"/>
      <c r="G2997" s="85"/>
      <c r="H2997" s="85"/>
    </row>
    <row r="2998" spans="1:8">
      <c r="A2998" s="83"/>
      <c r="B2998" s="84"/>
      <c r="C2998" s="84"/>
      <c r="D2998" s="84"/>
      <c r="E2998" s="84"/>
      <c r="F2998" s="85"/>
      <c r="G2998" s="85"/>
      <c r="H2998" s="85"/>
    </row>
    <row r="2999" spans="1:8">
      <c r="A2999" s="83"/>
      <c r="B2999" s="84"/>
      <c r="C2999" s="84"/>
      <c r="D2999" s="84"/>
      <c r="E2999" s="84"/>
      <c r="F2999" s="85"/>
      <c r="G2999" s="85"/>
      <c r="H2999" s="85"/>
    </row>
    <row r="3000" spans="1:8">
      <c r="A3000" s="83"/>
      <c r="B3000" s="84"/>
      <c r="C3000" s="84"/>
      <c r="D3000" s="84"/>
      <c r="E3000" s="84"/>
      <c r="F3000" s="85"/>
      <c r="G3000" s="85"/>
      <c r="H3000" s="85"/>
    </row>
  </sheetData>
  <sheetProtection algorithmName="SHA-512" hashValue="eavt7FSZUHL1pYk58DwLffmev0E+L4VCGLQWRR3MmpVcqqNIrpCPLMG7JB4waGaBLD8AhAP25vwWzMHJDmvmpw==" saltValue="lCu5/xY3L6WURGFIrY/Btw==" spinCount="100000" sheet="1" selectLockedCells="1"/>
  <mergeCells count="5">
    <mergeCell ref="A1:H1"/>
    <mergeCell ref="A104:H104"/>
    <mergeCell ref="A106:H106"/>
    <mergeCell ref="C103:G103"/>
    <mergeCell ref="C105:G105"/>
  </mergeCells>
  <dataValidations count="9">
    <dataValidation type="whole" operator="greaterThan" allowBlank="1" showErrorMessage="1" errorTitle="                    تــوجـــــه!" error="اعداد صحیح بزرگتر از 0 را وارد کنید" sqref="F107:G7000 F101:G102" xr:uid="{00000000-0002-0000-0000-000000000000}">
      <formula1>0</formula1>
    </dataValidation>
    <dataValidation type="list" allowBlank="1" showErrorMessage="1" errorTitle="                    تــوجـــــه!" error="از لیست انتخاب کنید" sqref="B107:B7000 B105 B101:B103" xr:uid="{00000000-0002-0000-0000-000001000000}">
      <formula1>"فروردین,اردیبهشت,خرداد,تیر,مرداد,شهریور,مهر,آبان,آذر,دی,بهمن,اسفند"</formula1>
    </dataValidation>
    <dataValidation type="whole" allowBlank="1" showErrorMessage="1" errorTitle="                    Warning!" error="Enter an Integer between 1 and 31" sqref="A3:A103 A105 A107:A7000" xr:uid="{00000000-0002-0000-0000-000002000000}">
      <formula1>1</formula1>
      <formula2>31</formula2>
    </dataValidation>
    <dataValidation type="list" allowBlank="1" showErrorMessage="1" errorTitle="                    تــوجـــــه!" error="از لیست انتخاب کنید" sqref="D3001:D7000" xr:uid="{00000000-0002-0000-0000-000003000000}">
      <formula1>Hesab</formula1>
    </dataValidation>
    <dataValidation type="list" allowBlank="1" showErrorMessage="1" errorTitle="                    تــوجـــــه!" error="از لیست انتخاب کنید یا عنوان جدید را در پنل اضافه نمایید _x000a_در غیر این صورت در جمع سایر نمایش داده خواهد شد" sqref="E3001:E7000" xr:uid="{00000000-0002-0000-0000-000004000000}">
      <formula1>INDIRECT(D3001)</formula1>
    </dataValidation>
    <dataValidation type="list" allowBlank="1" showErrorMessage="1" errorTitle="               Warning!" error="Choose from list" sqref="D107:D3000 D3:D102" xr:uid="{00000000-0002-0000-0000-000005000000}">
      <formula1>Title</formula1>
    </dataValidation>
    <dataValidation type="list" allowBlank="1" showErrorMessage="1" errorTitle="                    Warning!" error="Choose from list or add the category in the panel sheet" sqref="E107:E3000 E3:E102" xr:uid="{00000000-0002-0000-0000-000006000000}">
      <formula1>Moeen</formula1>
    </dataValidation>
    <dataValidation type="list" allowBlank="1" showErrorMessage="1" errorTitle="Warning!" error="Choose from list" promptTitle="Warning!" prompt="Please Choose From List" sqref="B3:B100" xr:uid="{00000000-0002-0000-0000-000007000000}">
      <formula1>"January,February,March,April,May,June,July,August,September,October,November,December"</formula1>
    </dataValidation>
    <dataValidation type="whole" operator="greaterThan" allowBlank="1" showErrorMessage="1" errorTitle="                    Warning!" error="Enter an integer greater than zero" sqref="F3:G100" xr:uid="{00000000-0002-0000-0000-000008000000}">
      <formula1>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50"/>
  <sheetViews>
    <sheetView workbookViewId="0">
      <pane xSplit="7" ySplit="5" topLeftCell="H6" activePane="bottomRight" state="frozen"/>
      <selection pane="topRight" activeCell="H1" sqref="H1"/>
      <selection pane="bottomLeft" activeCell="A6" sqref="A6"/>
      <selection pane="bottomRight" activeCell="D3" sqref="D3"/>
    </sheetView>
  </sheetViews>
  <sheetFormatPr defaultColWidth="9" defaultRowHeight="14.25"/>
  <cols>
    <col min="1" max="1" width="4.125" style="61" customWidth="1"/>
    <col min="2" max="2" width="9.125" style="69" customWidth="1"/>
    <col min="3" max="3" width="30.5" style="17" customWidth="1"/>
    <col min="4" max="4" width="14.5" style="17" customWidth="1"/>
    <col min="5" max="6" width="17.5" style="17" customWidth="1"/>
    <col min="7" max="7" width="18.5" style="17" customWidth="1"/>
    <col min="8" max="16384" width="9" style="17"/>
  </cols>
  <sheetData>
    <row r="1" spans="1:7" ht="18" customHeight="1" thickBot="1">
      <c r="A1" s="159" t="s">
        <v>4</v>
      </c>
      <c r="B1" s="160"/>
      <c r="C1" s="160"/>
      <c r="D1" s="160"/>
      <c r="E1" s="160"/>
      <c r="F1" s="160"/>
      <c r="G1" s="161"/>
    </row>
    <row r="2" spans="1:7" ht="15">
      <c r="A2" s="51"/>
      <c r="B2" s="31"/>
      <c r="C2" s="5"/>
      <c r="D2" s="62"/>
      <c r="E2" s="62"/>
      <c r="F2" s="62"/>
      <c r="G2" s="62"/>
    </row>
    <row r="3" spans="1:7">
      <c r="A3" s="63"/>
      <c r="B3" s="64"/>
      <c r="C3" s="68" t="s">
        <v>78</v>
      </c>
      <c r="D3" s="65" t="s">
        <v>15</v>
      </c>
      <c r="E3" s="68" t="s">
        <v>79</v>
      </c>
      <c r="F3" s="65"/>
      <c r="G3" s="66"/>
    </row>
    <row r="4" spans="1:7">
      <c r="A4" s="67"/>
      <c r="B4" s="68"/>
      <c r="C4" s="93" t="s">
        <v>11</v>
      </c>
      <c r="D4" s="66"/>
      <c r="E4" s="66"/>
      <c r="F4" s="66"/>
      <c r="G4" s="66"/>
    </row>
    <row r="5" spans="1:7" ht="15.75">
      <c r="A5" s="20" t="s">
        <v>1</v>
      </c>
      <c r="B5" s="32" t="s">
        <v>2</v>
      </c>
      <c r="C5" s="20" t="s">
        <v>3</v>
      </c>
      <c r="D5" s="20" t="s">
        <v>79</v>
      </c>
      <c r="E5" s="20" t="s">
        <v>8</v>
      </c>
      <c r="F5" s="20" t="s">
        <v>9</v>
      </c>
      <c r="G5" s="20" t="s">
        <v>10</v>
      </c>
    </row>
    <row r="6" spans="1:7">
      <c r="A6" s="150" t="str">
        <f t="array" ref="A6">IFERROR(INDEX(data!A$3:A$3000, SMALL(IF(ISBLANK($F$3),IF(data!$D$3:$D$3000=$D$3,ROW(data!A$3:A$3000)-ROW(data!A$3)+1),IF(data!$D$3:$D$3000=$D$3,IF(data!$E$3:$E$3000=$F$3, ROW(data!A$3:A$3000)-ROW(data!A$3)+1))),ROWS(data!A$3:A3))),"")</f>
        <v/>
      </c>
      <c r="B6" s="33" t="str">
        <f t="array" ref="B6">IFERROR(INDEX(data!B$3:B$3000, SMALL(IF(ISBLANK($F$3),IF(data!$D$3:$D$3000=$D$3,ROW(data!B$3:B$3000)-ROW(data!B$3)+1),IF(data!$D$3:$D$3000=$D$3,IF(data!$E$3:$E$3000=$F$3, ROW(data!B$3:B$3000)-ROW(data!B$3)+1))),ROWS(data!B$3:B3))),"")</f>
        <v/>
      </c>
      <c r="C6" s="6" t="str">
        <f t="array" ref="C6">IFERROR(INDEX(data!C$3:C$3000, SMALL(IF(ISBLANK($F$3),IF(data!$D$3:$D$3000=$D$3,ROW(data!C$3:C$3000)-ROW(data!C$3)+1),IF(data!$D$3:$D$3000=$D$3,IF(data!$E$3:$E$3000=$F$3, ROW(data!C$3:C$3000)-ROW(data!C$3)+1))),ROWS(data!C$3:C3))),"")</f>
        <v/>
      </c>
      <c r="D6" s="3" t="str">
        <f t="array" ref="D6">IFERROR(INDEX(data!E$3:E$3000, SMALL(IF(ISBLANK($F$3),IF(data!$D$3:$D$3000=$D$3,ROW(data!E$3:E$3000)-ROW(data!E$3)+1),IF(data!$D$3:$D$3000=$D$3,IF(data!$E$3:$E$3000=$F$3, ROW(data!E$3:E$3000)-ROW(data!E$3)+1))),ROWS(data!E$3:E3))),"")</f>
        <v/>
      </c>
      <c r="E6" s="125" t="str">
        <f t="array" ref="E6">IFERROR(INDEX(data!F$3:F$3000, SMALL(IF(ISBLANK($F$3),IF(data!$D$3:$D$3000=$D$3,ROW(data!F$3:F$3000)-ROW(data!F$3)+1),IF(data!$D$3:$D$3000=$D$3,IF(data!$E$3:$E$3000=$F$3, ROW(data!F$3:F$3000)-ROW(data!F$3)+1))),ROWS(data!F$3:F3))),"")</f>
        <v/>
      </c>
      <c r="F6" s="126" t="str">
        <f t="array" ref="F6">IFERROR(INDEX(data!G$3:G$3000, SMALL(IF(ISBLANK($F$3),IF(data!$D$3:$D$3000=$D$3,ROW(data!G$3:G$3000)-ROW(data!G$3)+1),IF(data!$D$3:$D$3000=$D$3,IF(data!$E$3:$E$3000=$F$3, ROW(data!G$3:G$3000)-ROW(data!G$3)+1))),ROWS(data!G$3:G3))),"")</f>
        <v/>
      </c>
      <c r="G6" s="127" t="str">
        <f>IF(OR(ISNUMBER(F6), ISNUMBER(E6)),E6-F6, "")</f>
        <v/>
      </c>
    </row>
    <row r="7" spans="1:7">
      <c r="A7" s="151" t="str">
        <f t="array" ref="A7">IFERROR(INDEX(data!A$3:A$3000, SMALL(IF(ISBLANK($F$3),IF(data!$D$3:$D$3000=$D$3,ROW(data!A$3:A$3000)-ROW(data!A$3)+1),IF(data!$D$3:$D$3000=$D$3,IF(data!$E$3:$E$3000=$F$3, ROW(data!A$3:A$3000)-ROW(data!A$3)+1))),ROWS(data!A$3:A4))),"")</f>
        <v/>
      </c>
      <c r="B7" s="34" t="str">
        <f t="array" ref="B7">IFERROR(INDEX(data!B$3:B$3000, SMALL(IF(ISBLANK($F$3),IF(data!$D$3:$D$3000=$D$3,ROW(data!B$3:B$3000)-ROW(data!B$3)+1),IF(data!$D$3:$D$3000=$D$3,IF(data!$E$3:$E$3000=$F$3, ROW(data!B$3:B$3000)-ROW(data!B$3)+1))),ROWS(data!B$3:B4))),"")</f>
        <v/>
      </c>
      <c r="C7" s="7" t="str">
        <f t="array" ref="C7">IFERROR(INDEX(data!C$3:C$3000, SMALL(IF(ISBLANK($F$3),IF(data!$D$3:$D$3000=$D$3,ROW(data!C$3:C$3000)-ROW(data!C$3)+1),IF(data!$D$3:$D$3000=$D$3,IF(data!$E$3:$E$3000=$F$3, ROW(data!C$3:C$3000)-ROW(data!C$3)+1))),ROWS(data!C$3:C4))),"")</f>
        <v/>
      </c>
      <c r="D7" s="4" t="str">
        <f t="array" ref="D7">IFERROR(INDEX(data!E$3:E$3000, SMALL(IF(ISBLANK($F$3),IF(data!$D$3:$D$3000=$D$3,ROW(data!E$3:E$3000)-ROW(data!E$3)+1),IF(data!$D$3:$D$3000=$D$3,IF(data!$E$3:$E$3000=$F$3, ROW(data!E$3:E$3000)-ROW(data!E$3)+1))),ROWS(data!E$3:E4))),"")</f>
        <v/>
      </c>
      <c r="E7" s="128" t="str">
        <f t="array" ref="E7">IFERROR(INDEX(data!F$3:F$3000, SMALL(IF(ISBLANK($F$3),IF(data!$D$3:$D$3000=$D$3,ROW(data!F$3:F$3000)-ROW(data!F$3)+1),IF(data!$D$3:$D$3000=$D$3,IF(data!$E$3:$E$3000=$F$3, ROW(data!F$3:F$3000)-ROW(data!F$3)+1))),ROWS(data!F$3:F4))),"")</f>
        <v/>
      </c>
      <c r="F7" s="129" t="str">
        <f t="array" ref="F7">IFERROR(INDEX(data!G$3:G$3000, SMALL(IF(ISBLANK($F$3),IF(data!$D$3:$D$3000=$D$3,ROW(data!G$3:G$3000)-ROW(data!G$3)+1),IF(data!$D$3:$D$3000=$D$3,IF(data!$E$3:$E$3000=$F$3, ROW(data!G$3:G$3000)-ROW(data!G$3)+1))),ROWS(data!G$3:G4))),"")</f>
        <v/>
      </c>
      <c r="G7" s="130" t="str">
        <f>IF(OR(ISNUMBER(F7), ISNUMBER(E7)),G6+E7-F7, "")</f>
        <v/>
      </c>
    </row>
    <row r="8" spans="1:7">
      <c r="A8" s="150" t="str">
        <f t="array" ref="A8">IFERROR(INDEX(data!A$3:A$3000, SMALL(IF(ISBLANK($F$3),IF(data!$D$3:$D$3000=$D$3,ROW(data!A$3:A$3000)-ROW(data!A$3)+1),IF(data!$D$3:$D$3000=$D$3,IF(data!$E$3:$E$3000=$F$3, ROW(data!A$3:A$3000)-ROW(data!A$3)+1))),ROWS(data!A$3:A5))),"")</f>
        <v/>
      </c>
      <c r="B8" s="33" t="str">
        <f t="array" ref="B8">IFERROR(INDEX(data!B$3:B$3000, SMALL(IF(ISBLANK($F$3),IF(data!$D$3:$D$3000=$D$3,ROW(data!B$3:B$3000)-ROW(data!B$3)+1),IF(data!$D$3:$D$3000=$D$3,IF(data!$E$3:$E$3000=$F$3, ROW(data!B$3:B$3000)-ROW(data!B$3)+1))),ROWS(data!B$3:B5))),"")</f>
        <v/>
      </c>
      <c r="C8" s="6" t="str">
        <f t="array" ref="C8">IFERROR(INDEX(data!C$3:C$3000, SMALL(IF(ISBLANK($F$3),IF(data!$D$3:$D$3000=$D$3,ROW(data!C$3:C$3000)-ROW(data!C$3)+1),IF(data!$D$3:$D$3000=$D$3,IF(data!$E$3:$E$3000=$F$3, ROW(data!C$3:C$3000)-ROW(data!C$3)+1))),ROWS(data!C$3:C5))),"")</f>
        <v/>
      </c>
      <c r="D8" s="3" t="str">
        <f t="array" ref="D8">IFERROR(INDEX(data!E$3:E$3000, SMALL(IF(ISBLANK($F$3),IF(data!$D$3:$D$3000=$D$3,ROW(data!E$3:E$3000)-ROW(data!E$3)+1),IF(data!$D$3:$D$3000=$D$3,IF(data!$E$3:$E$3000=$F$3, ROW(data!E$3:E$3000)-ROW(data!E$3)+1))),ROWS(data!E$3:E5))),"")</f>
        <v/>
      </c>
      <c r="E8" s="125" t="str">
        <f t="array" ref="E8">IFERROR(INDEX(data!F$3:F$3000, SMALL(IF(ISBLANK($F$3),IF(data!$D$3:$D$3000=$D$3,ROW(data!F$3:F$3000)-ROW(data!F$3)+1),IF(data!$D$3:$D$3000=$D$3,IF(data!$E$3:$E$3000=$F$3, ROW(data!F$3:F$3000)-ROW(data!F$3)+1))),ROWS(data!F$3:F5))),"")</f>
        <v/>
      </c>
      <c r="F8" s="126" t="str">
        <f t="array" ref="F8">IFERROR(INDEX(data!G$3:G$3000, SMALL(IF(ISBLANK($F$3),IF(data!$D$3:$D$3000=$D$3,ROW(data!G$3:G$3000)-ROW(data!G$3)+1),IF(data!$D$3:$D$3000=$D$3,IF(data!$E$3:$E$3000=$F$3, ROW(data!G$3:G$3000)-ROW(data!G$3)+1))),ROWS(data!G$3:G5))),"")</f>
        <v/>
      </c>
      <c r="G8" s="127" t="str">
        <f>IF(OR(ISNUMBER(F8), ISNUMBER(E8)),G7+E8-F8, "")</f>
        <v/>
      </c>
    </row>
    <row r="9" spans="1:7">
      <c r="A9" s="151" t="str">
        <f t="array" ref="A9">IFERROR(INDEX(data!A$3:A$3000, SMALL(IF(ISBLANK($F$3),IF(data!$D$3:$D$3000=$D$3,ROW(data!A$3:A$3000)-ROW(data!A$3)+1),IF(data!$D$3:$D$3000=$D$3,IF(data!$E$3:$E$3000=$F$3, ROW(data!A$3:A$3000)-ROW(data!A$3)+1))),ROWS(data!A$3:A6))),"")</f>
        <v/>
      </c>
      <c r="B9" s="34" t="str">
        <f t="array" ref="B9">IFERROR(INDEX(data!B$3:B$3000, SMALL(IF(ISBLANK($F$3),IF(data!$D$3:$D$3000=$D$3,ROW(data!B$3:B$3000)-ROW(data!B$3)+1),IF(data!$D$3:$D$3000=$D$3,IF(data!$E$3:$E$3000=$F$3, ROW(data!B$3:B$3000)-ROW(data!B$3)+1))),ROWS(data!B$3:B6))),"")</f>
        <v/>
      </c>
      <c r="C9" s="7" t="str">
        <f t="array" ref="C9">IFERROR(INDEX(data!C$3:C$3000, SMALL(IF(ISBLANK($F$3),IF(data!$D$3:$D$3000=$D$3,ROW(data!C$3:C$3000)-ROW(data!C$3)+1),IF(data!$D$3:$D$3000=$D$3,IF(data!$E$3:$E$3000=$F$3, ROW(data!C$3:C$3000)-ROW(data!C$3)+1))),ROWS(data!C$3:C6))),"")</f>
        <v/>
      </c>
      <c r="D9" s="4" t="str">
        <f t="array" ref="D9">IFERROR(INDEX(data!E$3:E$3000, SMALL(IF(ISBLANK($F$3),IF(data!$D$3:$D$3000=$D$3,ROW(data!E$3:E$3000)-ROW(data!E$3)+1),IF(data!$D$3:$D$3000=$D$3,IF(data!$E$3:$E$3000=$F$3, ROW(data!E$3:E$3000)-ROW(data!E$3)+1))),ROWS(data!E$3:E6))),"")</f>
        <v/>
      </c>
      <c r="E9" s="128" t="str">
        <f t="array" ref="E9">IFERROR(INDEX(data!F$3:F$3000, SMALL(IF(ISBLANK($F$3),IF(data!$D$3:$D$3000=$D$3,ROW(data!F$3:F$3000)-ROW(data!F$3)+1),IF(data!$D$3:$D$3000=$D$3,IF(data!$E$3:$E$3000=$F$3, ROW(data!F$3:F$3000)-ROW(data!F$3)+1))),ROWS(data!F$3:F6))),"")</f>
        <v/>
      </c>
      <c r="F9" s="129" t="str">
        <f t="array" ref="F9">IFERROR(INDEX(data!G$3:G$3000, SMALL(IF(ISBLANK($F$3),IF(data!$D$3:$D$3000=$D$3,ROW(data!G$3:G$3000)-ROW(data!G$3)+1),IF(data!$D$3:$D$3000=$D$3,IF(data!$E$3:$E$3000=$F$3, ROW(data!G$3:G$3000)-ROW(data!G$3)+1))),ROWS(data!G$3:G6))),"")</f>
        <v/>
      </c>
      <c r="G9" s="130" t="str">
        <f t="shared" ref="G9:G42" si="0">IF(OR(ISNUMBER(F9), ISNUMBER(E9)),G8+E9-F9, "")</f>
        <v/>
      </c>
    </row>
    <row r="10" spans="1:7">
      <c r="A10" s="150" t="str">
        <f t="array" ref="A10">IFERROR(INDEX(data!A$3:A$3000, SMALL(IF(ISBLANK($F$3),IF(data!$D$3:$D$3000=$D$3,ROW(data!A$3:A$3000)-ROW(data!A$3)+1),IF(data!$D$3:$D$3000=$D$3,IF(data!$E$3:$E$3000=$F$3, ROW(data!A$3:A$3000)-ROW(data!A$3)+1))),ROWS(data!A$3:A7))),"")</f>
        <v/>
      </c>
      <c r="B10" s="33" t="str">
        <f t="array" ref="B10">IFERROR(INDEX(data!B$3:B$3000, SMALL(IF(ISBLANK($F$3),IF(data!$D$3:$D$3000=$D$3,ROW(data!B$3:B$3000)-ROW(data!B$3)+1),IF(data!$D$3:$D$3000=$D$3,IF(data!$E$3:$E$3000=$F$3, ROW(data!B$3:B$3000)-ROW(data!B$3)+1))),ROWS(data!B$3:B7))),"")</f>
        <v/>
      </c>
      <c r="C10" s="6" t="str">
        <f t="array" ref="C10">IFERROR(INDEX(data!C$3:C$3000, SMALL(IF(ISBLANK($F$3),IF(data!$D$3:$D$3000=$D$3,ROW(data!C$3:C$3000)-ROW(data!C$3)+1),IF(data!$D$3:$D$3000=$D$3,IF(data!$E$3:$E$3000=$F$3, ROW(data!C$3:C$3000)-ROW(data!C$3)+1))),ROWS(data!C$3:C7))),"")</f>
        <v/>
      </c>
      <c r="D10" s="3" t="str">
        <f t="array" ref="D10">IFERROR(INDEX(data!E$3:E$3000, SMALL(IF(ISBLANK($F$3),IF(data!$D$3:$D$3000=$D$3,ROW(data!E$3:E$3000)-ROW(data!E$3)+1),IF(data!$D$3:$D$3000=$D$3,IF(data!$E$3:$E$3000=$F$3, ROW(data!E$3:E$3000)-ROW(data!E$3)+1))),ROWS(data!E$3:E7))),"")</f>
        <v/>
      </c>
      <c r="E10" s="125" t="str">
        <f t="array" ref="E10">IFERROR(INDEX(data!F$3:F$3000, SMALL(IF(ISBLANK($F$3),IF(data!$D$3:$D$3000=$D$3,ROW(data!F$3:F$3000)-ROW(data!F$3)+1),IF(data!$D$3:$D$3000=$D$3,IF(data!$E$3:$E$3000=$F$3, ROW(data!F$3:F$3000)-ROW(data!F$3)+1))),ROWS(data!F$3:F7))),"")</f>
        <v/>
      </c>
      <c r="F10" s="126" t="str">
        <f t="array" ref="F10">IFERROR(INDEX(data!G$3:G$3000, SMALL(IF(ISBLANK($F$3),IF(data!$D$3:$D$3000=$D$3,ROW(data!G$3:G$3000)-ROW(data!G$3)+1),IF(data!$D$3:$D$3000=$D$3,IF(data!$E$3:$E$3000=$F$3, ROW(data!G$3:G$3000)-ROW(data!G$3)+1))),ROWS(data!G$3:G7))),"")</f>
        <v/>
      </c>
      <c r="G10" s="127" t="str">
        <f t="shared" si="0"/>
        <v/>
      </c>
    </row>
    <row r="11" spans="1:7">
      <c r="A11" s="151" t="str">
        <f t="array" ref="A11">IFERROR(INDEX(data!A$3:A$3000, SMALL(IF(ISBLANK($F$3),IF(data!$D$3:$D$3000=$D$3,ROW(data!A$3:A$3000)-ROW(data!A$3)+1),IF(data!$D$3:$D$3000=$D$3,IF(data!$E$3:$E$3000=$F$3, ROW(data!A$3:A$3000)-ROW(data!A$3)+1))),ROWS(data!A$3:A8))),"")</f>
        <v/>
      </c>
      <c r="B11" s="34" t="str">
        <f t="array" ref="B11">IFERROR(INDEX(data!B$3:B$3000, SMALL(IF(ISBLANK($F$3),IF(data!$D$3:$D$3000=$D$3,ROW(data!B$3:B$3000)-ROW(data!B$3)+1),IF(data!$D$3:$D$3000=$D$3,IF(data!$E$3:$E$3000=$F$3, ROW(data!B$3:B$3000)-ROW(data!B$3)+1))),ROWS(data!B$3:B8))),"")</f>
        <v/>
      </c>
      <c r="C11" s="7" t="str">
        <f t="array" ref="C11">IFERROR(INDEX(data!C$3:C$3000, SMALL(IF(ISBLANK($F$3),IF(data!$D$3:$D$3000=$D$3,ROW(data!C$3:C$3000)-ROW(data!C$3)+1),IF(data!$D$3:$D$3000=$D$3,IF(data!$E$3:$E$3000=$F$3, ROW(data!C$3:C$3000)-ROW(data!C$3)+1))),ROWS(data!C$3:C8))),"")</f>
        <v/>
      </c>
      <c r="D11" s="4" t="str">
        <f t="array" ref="D11">IFERROR(INDEX(data!E$3:E$3000, SMALL(IF(ISBLANK($F$3),IF(data!$D$3:$D$3000=$D$3,ROW(data!E$3:E$3000)-ROW(data!E$3)+1),IF(data!$D$3:$D$3000=$D$3,IF(data!$E$3:$E$3000=$F$3, ROW(data!E$3:E$3000)-ROW(data!E$3)+1))),ROWS(data!E$3:E8))),"")</f>
        <v/>
      </c>
      <c r="E11" s="128" t="str">
        <f t="array" ref="E11">IFERROR(INDEX(data!F$3:F$3000, SMALL(IF(ISBLANK($F$3),IF(data!$D$3:$D$3000=$D$3,ROW(data!F$3:F$3000)-ROW(data!F$3)+1),IF(data!$D$3:$D$3000=$D$3,IF(data!$E$3:$E$3000=$F$3, ROW(data!F$3:F$3000)-ROW(data!F$3)+1))),ROWS(data!F$3:F8))),"")</f>
        <v/>
      </c>
      <c r="F11" s="129" t="str">
        <f t="array" ref="F11">IFERROR(INDEX(data!G$3:G$3000, SMALL(IF(ISBLANK($F$3),IF(data!$D$3:$D$3000=$D$3,ROW(data!G$3:G$3000)-ROW(data!G$3)+1),IF(data!$D$3:$D$3000=$D$3,IF(data!$E$3:$E$3000=$F$3, ROW(data!G$3:G$3000)-ROW(data!G$3)+1))),ROWS(data!G$3:G8))),"")</f>
        <v/>
      </c>
      <c r="G11" s="130" t="str">
        <f t="shared" si="0"/>
        <v/>
      </c>
    </row>
    <row r="12" spans="1:7">
      <c r="A12" s="150" t="str">
        <f t="array" ref="A12">IFERROR(INDEX(data!A$3:A$3000, SMALL(IF(ISBLANK($F$3),IF(data!$D$3:$D$3000=$D$3,ROW(data!A$3:A$3000)-ROW(data!A$3)+1),IF(data!$D$3:$D$3000=$D$3,IF(data!$E$3:$E$3000=$F$3, ROW(data!A$3:A$3000)-ROW(data!A$3)+1))),ROWS(data!A$3:A9))),"")</f>
        <v/>
      </c>
      <c r="B12" s="33" t="str">
        <f t="array" ref="B12">IFERROR(INDEX(data!B$3:B$3000, SMALL(IF(ISBLANK($F$3),IF(data!$D$3:$D$3000=$D$3,ROW(data!B$3:B$3000)-ROW(data!B$3)+1),IF(data!$D$3:$D$3000=$D$3,IF(data!$E$3:$E$3000=$F$3, ROW(data!B$3:B$3000)-ROW(data!B$3)+1))),ROWS(data!B$3:B9))),"")</f>
        <v/>
      </c>
      <c r="C12" s="6" t="str">
        <f t="array" ref="C12">IFERROR(INDEX(data!C$3:C$3000, SMALL(IF(ISBLANK($F$3),IF(data!$D$3:$D$3000=$D$3,ROW(data!C$3:C$3000)-ROW(data!C$3)+1),IF(data!$D$3:$D$3000=$D$3,IF(data!$E$3:$E$3000=$F$3, ROW(data!C$3:C$3000)-ROW(data!C$3)+1))),ROWS(data!C$3:C9))),"")</f>
        <v/>
      </c>
      <c r="D12" s="3" t="str">
        <f t="array" ref="D12">IFERROR(INDEX(data!E$3:E$3000, SMALL(IF(ISBLANK($F$3),IF(data!$D$3:$D$3000=$D$3,ROW(data!E$3:E$3000)-ROW(data!E$3)+1),IF(data!$D$3:$D$3000=$D$3,IF(data!$E$3:$E$3000=$F$3, ROW(data!E$3:E$3000)-ROW(data!E$3)+1))),ROWS(data!E$3:E9))),"")</f>
        <v/>
      </c>
      <c r="E12" s="125" t="str">
        <f t="array" ref="E12">IFERROR(INDEX(data!F$3:F$3000, SMALL(IF(ISBLANK($F$3),IF(data!$D$3:$D$3000=$D$3,ROW(data!F$3:F$3000)-ROW(data!F$3)+1),IF(data!$D$3:$D$3000=$D$3,IF(data!$E$3:$E$3000=$F$3, ROW(data!F$3:F$3000)-ROW(data!F$3)+1))),ROWS(data!F$3:F9))),"")</f>
        <v/>
      </c>
      <c r="F12" s="126" t="str">
        <f t="array" ref="F12">IFERROR(INDEX(data!G$3:G$3000, SMALL(IF(ISBLANK($F$3),IF(data!$D$3:$D$3000=$D$3,ROW(data!G$3:G$3000)-ROW(data!G$3)+1),IF(data!$D$3:$D$3000=$D$3,IF(data!$E$3:$E$3000=$F$3, ROW(data!G$3:G$3000)-ROW(data!G$3)+1))),ROWS(data!G$3:G9))),"")</f>
        <v/>
      </c>
      <c r="G12" s="127" t="str">
        <f t="shared" si="0"/>
        <v/>
      </c>
    </row>
    <row r="13" spans="1:7">
      <c r="A13" s="151" t="str">
        <f t="array" ref="A13">IFERROR(INDEX(data!A$3:A$3000, SMALL(IF(ISBLANK($F$3),IF(data!$D$3:$D$3000=$D$3,ROW(data!A$3:A$3000)-ROW(data!A$3)+1),IF(data!$D$3:$D$3000=$D$3,IF(data!$E$3:$E$3000=$F$3, ROW(data!A$3:A$3000)-ROW(data!A$3)+1))),ROWS(data!A$3:A10))),"")</f>
        <v/>
      </c>
      <c r="B13" s="34" t="str">
        <f t="array" ref="B13">IFERROR(INDEX(data!B$3:B$3000, SMALL(IF(ISBLANK($F$3),IF(data!$D$3:$D$3000=$D$3,ROW(data!B$3:B$3000)-ROW(data!B$3)+1),IF(data!$D$3:$D$3000=$D$3,IF(data!$E$3:$E$3000=$F$3, ROW(data!B$3:B$3000)-ROW(data!B$3)+1))),ROWS(data!B$3:B10))),"")</f>
        <v/>
      </c>
      <c r="C13" s="7" t="str">
        <f t="array" ref="C13">IFERROR(INDEX(data!C$3:C$3000, SMALL(IF(ISBLANK($F$3),IF(data!$D$3:$D$3000=$D$3,ROW(data!C$3:C$3000)-ROW(data!C$3)+1),IF(data!$D$3:$D$3000=$D$3,IF(data!$E$3:$E$3000=$F$3, ROW(data!C$3:C$3000)-ROW(data!C$3)+1))),ROWS(data!C$3:C10))),"")</f>
        <v/>
      </c>
      <c r="D13" s="4" t="str">
        <f t="array" ref="D13">IFERROR(INDEX(data!E$3:E$3000, SMALL(IF(ISBLANK($F$3),IF(data!$D$3:$D$3000=$D$3,ROW(data!E$3:E$3000)-ROW(data!E$3)+1),IF(data!$D$3:$D$3000=$D$3,IF(data!$E$3:$E$3000=$F$3, ROW(data!E$3:E$3000)-ROW(data!E$3)+1))),ROWS(data!E$3:E10))),"")</f>
        <v/>
      </c>
      <c r="E13" s="128" t="str">
        <f t="array" ref="E13">IFERROR(INDEX(data!F$3:F$3000, SMALL(IF(ISBLANK($F$3),IF(data!$D$3:$D$3000=$D$3,ROW(data!F$3:F$3000)-ROW(data!F$3)+1),IF(data!$D$3:$D$3000=$D$3,IF(data!$E$3:$E$3000=$F$3, ROW(data!F$3:F$3000)-ROW(data!F$3)+1))),ROWS(data!F$3:F10))),"")</f>
        <v/>
      </c>
      <c r="F13" s="129" t="str">
        <f t="array" ref="F13">IFERROR(INDEX(data!G$3:G$3000, SMALL(IF(ISBLANK($F$3),IF(data!$D$3:$D$3000=$D$3,ROW(data!G$3:G$3000)-ROW(data!G$3)+1),IF(data!$D$3:$D$3000=$D$3,IF(data!$E$3:$E$3000=$F$3, ROW(data!G$3:G$3000)-ROW(data!G$3)+1))),ROWS(data!G$3:G10))),"")</f>
        <v/>
      </c>
      <c r="G13" s="130" t="str">
        <f t="shared" si="0"/>
        <v/>
      </c>
    </row>
    <row r="14" spans="1:7">
      <c r="A14" s="150" t="str">
        <f t="array" ref="A14">IFERROR(INDEX(data!A$3:A$3000, SMALL(IF(ISBLANK($F$3),IF(data!$D$3:$D$3000=$D$3,ROW(data!A$3:A$3000)-ROW(data!A$3)+1),IF(data!$D$3:$D$3000=$D$3,IF(data!$E$3:$E$3000=$F$3, ROW(data!A$3:A$3000)-ROW(data!A$3)+1))),ROWS(data!A$3:A11))),"")</f>
        <v/>
      </c>
      <c r="B14" s="33" t="str">
        <f t="array" ref="B14">IFERROR(INDEX(data!B$3:B$3000, SMALL(IF(ISBLANK($F$3),IF(data!$D$3:$D$3000=$D$3,ROW(data!B$3:B$3000)-ROW(data!B$3)+1),IF(data!$D$3:$D$3000=$D$3,IF(data!$E$3:$E$3000=$F$3, ROW(data!B$3:B$3000)-ROW(data!B$3)+1))),ROWS(data!B$3:B11))),"")</f>
        <v/>
      </c>
      <c r="C14" s="6" t="str">
        <f t="array" ref="C14">IFERROR(INDEX(data!C$3:C$3000, SMALL(IF(ISBLANK($F$3),IF(data!$D$3:$D$3000=$D$3,ROW(data!C$3:C$3000)-ROW(data!C$3)+1),IF(data!$D$3:$D$3000=$D$3,IF(data!$E$3:$E$3000=$F$3, ROW(data!C$3:C$3000)-ROW(data!C$3)+1))),ROWS(data!C$3:C11))),"")</f>
        <v/>
      </c>
      <c r="D14" s="3" t="str">
        <f t="array" ref="D14">IFERROR(INDEX(data!E$3:E$3000, SMALL(IF(ISBLANK($F$3),IF(data!$D$3:$D$3000=$D$3,ROW(data!E$3:E$3000)-ROW(data!E$3)+1),IF(data!$D$3:$D$3000=$D$3,IF(data!$E$3:$E$3000=$F$3, ROW(data!E$3:E$3000)-ROW(data!E$3)+1))),ROWS(data!E$3:E11))),"")</f>
        <v/>
      </c>
      <c r="E14" s="125" t="str">
        <f t="array" ref="E14">IFERROR(INDEX(data!F$3:F$3000, SMALL(IF(ISBLANK($F$3),IF(data!$D$3:$D$3000=$D$3,ROW(data!F$3:F$3000)-ROW(data!F$3)+1),IF(data!$D$3:$D$3000=$D$3,IF(data!$E$3:$E$3000=$F$3, ROW(data!F$3:F$3000)-ROW(data!F$3)+1))),ROWS(data!F$3:F11))),"")</f>
        <v/>
      </c>
      <c r="F14" s="126" t="str">
        <f t="array" ref="F14">IFERROR(INDEX(data!G$3:G$3000, SMALL(IF(ISBLANK($F$3),IF(data!$D$3:$D$3000=$D$3,ROW(data!G$3:G$3000)-ROW(data!G$3)+1),IF(data!$D$3:$D$3000=$D$3,IF(data!$E$3:$E$3000=$F$3, ROW(data!G$3:G$3000)-ROW(data!G$3)+1))),ROWS(data!G$3:G11))),"")</f>
        <v/>
      </c>
      <c r="G14" s="127" t="str">
        <f t="shared" si="0"/>
        <v/>
      </c>
    </row>
    <row r="15" spans="1:7">
      <c r="A15" s="151" t="str">
        <f t="array" ref="A15">IFERROR(INDEX(data!A$3:A$3000, SMALL(IF(ISBLANK($F$3),IF(data!$D$3:$D$3000=$D$3,ROW(data!A$3:A$3000)-ROW(data!A$3)+1),IF(data!$D$3:$D$3000=$D$3,IF(data!$E$3:$E$3000=$F$3, ROW(data!A$3:A$3000)-ROW(data!A$3)+1))),ROWS(data!A$3:A12))),"")</f>
        <v/>
      </c>
      <c r="B15" s="34" t="str">
        <f t="array" ref="B15">IFERROR(INDEX(data!B$3:B$3000, SMALL(IF(ISBLANK($F$3),IF(data!$D$3:$D$3000=$D$3,ROW(data!B$3:B$3000)-ROW(data!B$3)+1),IF(data!$D$3:$D$3000=$D$3,IF(data!$E$3:$E$3000=$F$3, ROW(data!B$3:B$3000)-ROW(data!B$3)+1))),ROWS(data!B$3:B12))),"")</f>
        <v/>
      </c>
      <c r="C15" s="7" t="str">
        <f t="array" ref="C15">IFERROR(INDEX(data!C$3:C$3000, SMALL(IF(ISBLANK($F$3),IF(data!$D$3:$D$3000=$D$3,ROW(data!C$3:C$3000)-ROW(data!C$3)+1),IF(data!$D$3:$D$3000=$D$3,IF(data!$E$3:$E$3000=$F$3, ROW(data!C$3:C$3000)-ROW(data!C$3)+1))),ROWS(data!C$3:C12))),"")</f>
        <v/>
      </c>
      <c r="D15" s="4" t="str">
        <f t="array" ref="D15">IFERROR(INDEX(data!E$3:E$3000, SMALL(IF(ISBLANK($F$3),IF(data!$D$3:$D$3000=$D$3,ROW(data!E$3:E$3000)-ROW(data!E$3)+1),IF(data!$D$3:$D$3000=$D$3,IF(data!$E$3:$E$3000=$F$3, ROW(data!E$3:E$3000)-ROW(data!E$3)+1))),ROWS(data!E$3:E12))),"")</f>
        <v/>
      </c>
      <c r="E15" s="128" t="str">
        <f t="array" ref="E15">IFERROR(INDEX(data!F$3:F$3000, SMALL(IF(ISBLANK($F$3),IF(data!$D$3:$D$3000=$D$3,ROW(data!F$3:F$3000)-ROW(data!F$3)+1),IF(data!$D$3:$D$3000=$D$3,IF(data!$E$3:$E$3000=$F$3, ROW(data!F$3:F$3000)-ROW(data!F$3)+1))),ROWS(data!F$3:F12))),"")</f>
        <v/>
      </c>
      <c r="F15" s="129" t="str">
        <f t="array" ref="F15">IFERROR(INDEX(data!G$3:G$3000, SMALL(IF(ISBLANK($F$3),IF(data!$D$3:$D$3000=$D$3,ROW(data!G$3:G$3000)-ROW(data!G$3)+1),IF(data!$D$3:$D$3000=$D$3,IF(data!$E$3:$E$3000=$F$3, ROW(data!G$3:G$3000)-ROW(data!G$3)+1))),ROWS(data!G$3:G12))),"")</f>
        <v/>
      </c>
      <c r="G15" s="130" t="str">
        <f t="shared" si="0"/>
        <v/>
      </c>
    </row>
    <row r="16" spans="1:7">
      <c r="A16" s="150" t="str">
        <f t="array" ref="A16">IFERROR(INDEX(data!A$3:A$3000, SMALL(IF(ISBLANK($F$3),IF(data!$D$3:$D$3000=$D$3,ROW(data!A$3:A$3000)-ROW(data!A$3)+1),IF(data!$D$3:$D$3000=$D$3,IF(data!$E$3:$E$3000=$F$3, ROW(data!A$3:A$3000)-ROW(data!A$3)+1))),ROWS(data!A$3:A13))),"")</f>
        <v/>
      </c>
      <c r="B16" s="33" t="str">
        <f t="array" ref="B16">IFERROR(INDEX(data!B$3:B$3000, SMALL(IF(ISBLANK($F$3),IF(data!$D$3:$D$3000=$D$3,ROW(data!B$3:B$3000)-ROW(data!B$3)+1),IF(data!$D$3:$D$3000=$D$3,IF(data!$E$3:$E$3000=$F$3, ROW(data!B$3:B$3000)-ROW(data!B$3)+1))),ROWS(data!B$3:B13))),"")</f>
        <v/>
      </c>
      <c r="C16" s="6" t="str">
        <f t="array" ref="C16">IFERROR(INDEX(data!C$3:C$3000, SMALL(IF(ISBLANK($F$3),IF(data!$D$3:$D$3000=$D$3,ROW(data!C$3:C$3000)-ROW(data!C$3)+1),IF(data!$D$3:$D$3000=$D$3,IF(data!$E$3:$E$3000=$F$3, ROW(data!C$3:C$3000)-ROW(data!C$3)+1))),ROWS(data!C$3:C13))),"")</f>
        <v/>
      </c>
      <c r="D16" s="3" t="str">
        <f t="array" ref="D16">IFERROR(INDEX(data!E$3:E$3000, SMALL(IF(ISBLANK($F$3),IF(data!$D$3:$D$3000=$D$3,ROW(data!E$3:E$3000)-ROW(data!E$3)+1),IF(data!$D$3:$D$3000=$D$3,IF(data!$E$3:$E$3000=$F$3, ROW(data!E$3:E$3000)-ROW(data!E$3)+1))),ROWS(data!E$3:E13))),"")</f>
        <v/>
      </c>
      <c r="E16" s="125" t="str">
        <f t="array" ref="E16">IFERROR(INDEX(data!F$3:F$3000, SMALL(IF(ISBLANK($F$3),IF(data!$D$3:$D$3000=$D$3,ROW(data!F$3:F$3000)-ROW(data!F$3)+1),IF(data!$D$3:$D$3000=$D$3,IF(data!$E$3:$E$3000=$F$3, ROW(data!F$3:F$3000)-ROW(data!F$3)+1))),ROWS(data!F$3:F13))),"")</f>
        <v/>
      </c>
      <c r="F16" s="126" t="str">
        <f t="array" ref="F16">IFERROR(INDEX(data!G$3:G$3000, SMALL(IF(ISBLANK($F$3),IF(data!$D$3:$D$3000=$D$3,ROW(data!G$3:G$3000)-ROW(data!G$3)+1),IF(data!$D$3:$D$3000=$D$3,IF(data!$E$3:$E$3000=$F$3, ROW(data!G$3:G$3000)-ROW(data!G$3)+1))),ROWS(data!G$3:G13))),"")</f>
        <v/>
      </c>
      <c r="G16" s="127" t="str">
        <f t="shared" si="0"/>
        <v/>
      </c>
    </row>
    <row r="17" spans="1:7">
      <c r="A17" s="151" t="str">
        <f t="array" ref="A17">IFERROR(INDEX(data!A$3:A$3000, SMALL(IF(ISBLANK($F$3),IF(data!$D$3:$D$3000=$D$3,ROW(data!A$3:A$3000)-ROW(data!A$3)+1),IF(data!$D$3:$D$3000=$D$3,IF(data!$E$3:$E$3000=$F$3, ROW(data!A$3:A$3000)-ROW(data!A$3)+1))),ROWS(data!A$3:A14))),"")</f>
        <v/>
      </c>
      <c r="B17" s="34" t="str">
        <f t="array" ref="B17">IFERROR(INDEX(data!B$3:B$3000, SMALL(IF(ISBLANK($F$3),IF(data!$D$3:$D$3000=$D$3,ROW(data!B$3:B$3000)-ROW(data!B$3)+1),IF(data!$D$3:$D$3000=$D$3,IF(data!$E$3:$E$3000=$F$3, ROW(data!B$3:B$3000)-ROW(data!B$3)+1))),ROWS(data!B$3:B14))),"")</f>
        <v/>
      </c>
      <c r="C17" s="7" t="str">
        <f t="array" ref="C17">IFERROR(INDEX(data!C$3:C$3000, SMALL(IF(ISBLANK($F$3),IF(data!$D$3:$D$3000=$D$3,ROW(data!C$3:C$3000)-ROW(data!C$3)+1),IF(data!$D$3:$D$3000=$D$3,IF(data!$E$3:$E$3000=$F$3, ROW(data!C$3:C$3000)-ROW(data!C$3)+1))),ROWS(data!C$3:C14))),"")</f>
        <v/>
      </c>
      <c r="D17" s="4" t="str">
        <f t="array" ref="D17">IFERROR(INDEX(data!E$3:E$3000, SMALL(IF(ISBLANK($F$3),IF(data!$D$3:$D$3000=$D$3,ROW(data!E$3:E$3000)-ROW(data!E$3)+1),IF(data!$D$3:$D$3000=$D$3,IF(data!$E$3:$E$3000=$F$3, ROW(data!E$3:E$3000)-ROW(data!E$3)+1))),ROWS(data!E$3:E14))),"")</f>
        <v/>
      </c>
      <c r="E17" s="128" t="str">
        <f t="array" ref="E17">IFERROR(INDEX(data!F$3:F$3000, SMALL(IF(ISBLANK($F$3),IF(data!$D$3:$D$3000=$D$3,ROW(data!F$3:F$3000)-ROW(data!F$3)+1),IF(data!$D$3:$D$3000=$D$3,IF(data!$E$3:$E$3000=$F$3, ROW(data!F$3:F$3000)-ROW(data!F$3)+1))),ROWS(data!F$3:F14))),"")</f>
        <v/>
      </c>
      <c r="F17" s="129" t="str">
        <f t="array" ref="F17">IFERROR(INDEX(data!G$3:G$3000, SMALL(IF(ISBLANK($F$3),IF(data!$D$3:$D$3000=$D$3,ROW(data!G$3:G$3000)-ROW(data!G$3)+1),IF(data!$D$3:$D$3000=$D$3,IF(data!$E$3:$E$3000=$F$3, ROW(data!G$3:G$3000)-ROW(data!G$3)+1))),ROWS(data!G$3:G14))),"")</f>
        <v/>
      </c>
      <c r="G17" s="130" t="str">
        <f t="shared" si="0"/>
        <v/>
      </c>
    </row>
    <row r="18" spans="1:7">
      <c r="A18" s="150" t="str">
        <f t="array" ref="A18">IFERROR(INDEX(data!A$3:A$3000, SMALL(IF(ISBLANK($F$3),IF(data!$D$3:$D$3000=$D$3,ROW(data!A$3:A$3000)-ROW(data!A$3)+1),IF(data!$D$3:$D$3000=$D$3,IF(data!$E$3:$E$3000=$F$3, ROW(data!A$3:A$3000)-ROW(data!A$3)+1))),ROWS(data!A$3:A15))),"")</f>
        <v/>
      </c>
      <c r="B18" s="33" t="str">
        <f t="array" ref="B18">IFERROR(INDEX(data!B$3:B$3000, SMALL(IF(ISBLANK($F$3),IF(data!$D$3:$D$3000=$D$3,ROW(data!B$3:B$3000)-ROW(data!B$3)+1),IF(data!$D$3:$D$3000=$D$3,IF(data!$E$3:$E$3000=$F$3, ROW(data!B$3:B$3000)-ROW(data!B$3)+1))),ROWS(data!B$3:B15))),"")</f>
        <v/>
      </c>
      <c r="C18" s="6" t="str">
        <f t="array" ref="C18">IFERROR(INDEX(data!C$3:C$3000, SMALL(IF(ISBLANK($F$3),IF(data!$D$3:$D$3000=$D$3,ROW(data!C$3:C$3000)-ROW(data!C$3)+1),IF(data!$D$3:$D$3000=$D$3,IF(data!$E$3:$E$3000=$F$3, ROW(data!C$3:C$3000)-ROW(data!C$3)+1))),ROWS(data!C$3:C15))),"")</f>
        <v/>
      </c>
      <c r="D18" s="3" t="str">
        <f t="array" ref="D18">IFERROR(INDEX(data!E$3:E$3000, SMALL(IF(ISBLANK($F$3),IF(data!$D$3:$D$3000=$D$3,ROW(data!E$3:E$3000)-ROW(data!E$3)+1),IF(data!$D$3:$D$3000=$D$3,IF(data!$E$3:$E$3000=$F$3, ROW(data!E$3:E$3000)-ROW(data!E$3)+1))),ROWS(data!E$3:E15))),"")</f>
        <v/>
      </c>
      <c r="E18" s="125" t="str">
        <f t="array" ref="E18">IFERROR(INDEX(data!F$3:F$3000, SMALL(IF(ISBLANK($F$3),IF(data!$D$3:$D$3000=$D$3,ROW(data!F$3:F$3000)-ROW(data!F$3)+1),IF(data!$D$3:$D$3000=$D$3,IF(data!$E$3:$E$3000=$F$3, ROW(data!F$3:F$3000)-ROW(data!F$3)+1))),ROWS(data!F$3:F15))),"")</f>
        <v/>
      </c>
      <c r="F18" s="126" t="str">
        <f t="array" ref="F18">IFERROR(INDEX(data!G$3:G$3000, SMALL(IF(ISBLANK($F$3),IF(data!$D$3:$D$3000=$D$3,ROW(data!G$3:G$3000)-ROW(data!G$3)+1),IF(data!$D$3:$D$3000=$D$3,IF(data!$E$3:$E$3000=$F$3, ROW(data!G$3:G$3000)-ROW(data!G$3)+1))),ROWS(data!G$3:G15))),"")</f>
        <v/>
      </c>
      <c r="G18" s="127" t="str">
        <f t="shared" si="0"/>
        <v/>
      </c>
    </row>
    <row r="19" spans="1:7">
      <c r="A19" s="151" t="str">
        <f t="array" ref="A19">IFERROR(INDEX(data!A$3:A$3000, SMALL(IF(ISBLANK($F$3),IF(data!$D$3:$D$3000=$D$3,ROW(data!A$3:A$3000)-ROW(data!A$3)+1),IF(data!$D$3:$D$3000=$D$3,IF(data!$E$3:$E$3000=$F$3, ROW(data!A$3:A$3000)-ROW(data!A$3)+1))),ROWS(data!A$3:A16))),"")</f>
        <v/>
      </c>
      <c r="B19" s="34" t="str">
        <f t="array" ref="B19">IFERROR(INDEX(data!B$3:B$3000, SMALL(IF(ISBLANK($F$3),IF(data!$D$3:$D$3000=$D$3,ROW(data!B$3:B$3000)-ROW(data!B$3)+1),IF(data!$D$3:$D$3000=$D$3,IF(data!$E$3:$E$3000=$F$3, ROW(data!B$3:B$3000)-ROW(data!B$3)+1))),ROWS(data!B$3:B16))),"")</f>
        <v/>
      </c>
      <c r="C19" s="7" t="str">
        <f t="array" ref="C19">IFERROR(INDEX(data!C$3:C$3000, SMALL(IF(ISBLANK($F$3),IF(data!$D$3:$D$3000=$D$3,ROW(data!C$3:C$3000)-ROW(data!C$3)+1),IF(data!$D$3:$D$3000=$D$3,IF(data!$E$3:$E$3000=$F$3, ROW(data!C$3:C$3000)-ROW(data!C$3)+1))),ROWS(data!C$3:C16))),"")</f>
        <v/>
      </c>
      <c r="D19" s="4" t="str">
        <f t="array" ref="D19">IFERROR(INDEX(data!E$3:E$3000, SMALL(IF(ISBLANK($F$3),IF(data!$D$3:$D$3000=$D$3,ROW(data!E$3:E$3000)-ROW(data!E$3)+1),IF(data!$D$3:$D$3000=$D$3,IF(data!$E$3:$E$3000=$F$3, ROW(data!E$3:E$3000)-ROW(data!E$3)+1))),ROWS(data!E$3:E16))),"")</f>
        <v/>
      </c>
      <c r="E19" s="128" t="str">
        <f t="array" ref="E19">IFERROR(INDEX(data!F$3:F$3000, SMALL(IF(ISBLANK($F$3),IF(data!$D$3:$D$3000=$D$3,ROW(data!F$3:F$3000)-ROW(data!F$3)+1),IF(data!$D$3:$D$3000=$D$3,IF(data!$E$3:$E$3000=$F$3, ROW(data!F$3:F$3000)-ROW(data!F$3)+1))),ROWS(data!F$3:F16))),"")</f>
        <v/>
      </c>
      <c r="F19" s="129" t="str">
        <f t="array" ref="F19">IFERROR(INDEX(data!G$3:G$3000, SMALL(IF(ISBLANK($F$3),IF(data!$D$3:$D$3000=$D$3,ROW(data!G$3:G$3000)-ROW(data!G$3)+1),IF(data!$D$3:$D$3000=$D$3,IF(data!$E$3:$E$3000=$F$3, ROW(data!G$3:G$3000)-ROW(data!G$3)+1))),ROWS(data!G$3:G16))),"")</f>
        <v/>
      </c>
      <c r="G19" s="130" t="str">
        <f t="shared" si="0"/>
        <v/>
      </c>
    </row>
    <row r="20" spans="1:7">
      <c r="A20" s="150" t="str">
        <f t="array" ref="A20">IFERROR(INDEX(data!A$3:A$3000, SMALL(IF(ISBLANK($F$3),IF(data!$D$3:$D$3000=$D$3,ROW(data!A$3:A$3000)-ROW(data!A$3)+1),IF(data!$D$3:$D$3000=$D$3,IF(data!$E$3:$E$3000=$F$3, ROW(data!A$3:A$3000)-ROW(data!A$3)+1))),ROWS(data!A$3:A17))),"")</f>
        <v/>
      </c>
      <c r="B20" s="33" t="str">
        <f t="array" ref="B20">IFERROR(INDEX(data!B$3:B$3000, SMALL(IF(ISBLANK($F$3),IF(data!$D$3:$D$3000=$D$3,ROW(data!B$3:B$3000)-ROW(data!B$3)+1),IF(data!$D$3:$D$3000=$D$3,IF(data!$E$3:$E$3000=$F$3, ROW(data!B$3:B$3000)-ROW(data!B$3)+1))),ROWS(data!B$3:B17))),"")</f>
        <v/>
      </c>
      <c r="C20" s="6" t="str">
        <f t="array" ref="C20">IFERROR(INDEX(data!C$3:C$3000, SMALL(IF(ISBLANK($F$3),IF(data!$D$3:$D$3000=$D$3,ROW(data!C$3:C$3000)-ROW(data!C$3)+1),IF(data!$D$3:$D$3000=$D$3,IF(data!$E$3:$E$3000=$F$3, ROW(data!C$3:C$3000)-ROW(data!C$3)+1))),ROWS(data!C$3:C17))),"")</f>
        <v/>
      </c>
      <c r="D20" s="3" t="str">
        <f t="array" ref="D20">IFERROR(INDEX(data!E$3:E$3000, SMALL(IF(ISBLANK($F$3),IF(data!$D$3:$D$3000=$D$3,ROW(data!E$3:E$3000)-ROW(data!E$3)+1),IF(data!$D$3:$D$3000=$D$3,IF(data!$E$3:$E$3000=$F$3, ROW(data!E$3:E$3000)-ROW(data!E$3)+1))),ROWS(data!E$3:E17))),"")</f>
        <v/>
      </c>
      <c r="E20" s="125" t="str">
        <f t="array" ref="E20">IFERROR(INDEX(data!F$3:F$3000, SMALL(IF(ISBLANK($F$3),IF(data!$D$3:$D$3000=$D$3,ROW(data!F$3:F$3000)-ROW(data!F$3)+1),IF(data!$D$3:$D$3000=$D$3,IF(data!$E$3:$E$3000=$F$3, ROW(data!F$3:F$3000)-ROW(data!F$3)+1))),ROWS(data!F$3:F17))),"")</f>
        <v/>
      </c>
      <c r="F20" s="126" t="str">
        <f t="array" ref="F20">IFERROR(INDEX(data!G$3:G$3000, SMALL(IF(ISBLANK($F$3),IF(data!$D$3:$D$3000=$D$3,ROW(data!G$3:G$3000)-ROW(data!G$3)+1),IF(data!$D$3:$D$3000=$D$3,IF(data!$E$3:$E$3000=$F$3, ROW(data!G$3:G$3000)-ROW(data!G$3)+1))),ROWS(data!G$3:G17))),"")</f>
        <v/>
      </c>
      <c r="G20" s="127" t="str">
        <f t="shared" si="0"/>
        <v/>
      </c>
    </row>
    <row r="21" spans="1:7">
      <c r="A21" s="151" t="str">
        <f t="array" ref="A21">IFERROR(INDEX(data!A$3:A$3000, SMALL(IF(ISBLANK($F$3),IF(data!$D$3:$D$3000=$D$3,ROW(data!A$3:A$3000)-ROW(data!A$3)+1),IF(data!$D$3:$D$3000=$D$3,IF(data!$E$3:$E$3000=$F$3, ROW(data!A$3:A$3000)-ROW(data!A$3)+1))),ROWS(data!A$3:A18))),"")</f>
        <v/>
      </c>
      <c r="B21" s="34" t="str">
        <f t="array" ref="B21">IFERROR(INDEX(data!B$3:B$3000, SMALL(IF(ISBLANK($F$3),IF(data!$D$3:$D$3000=$D$3,ROW(data!B$3:B$3000)-ROW(data!B$3)+1),IF(data!$D$3:$D$3000=$D$3,IF(data!$E$3:$E$3000=$F$3, ROW(data!B$3:B$3000)-ROW(data!B$3)+1))),ROWS(data!B$3:B18))),"")</f>
        <v/>
      </c>
      <c r="C21" s="2" t="str">
        <f t="array" ref="C21">IFERROR(INDEX(data!C$3:C$3000, SMALL(IF(ISBLANK($F$3),IF(data!$D$3:$D$3000=$D$3,ROW(data!C$3:C$3000)-ROW(data!C$3)+1),IF(data!$D$3:$D$3000=$D$3,IF(data!$E$3:$E$3000=$F$3, ROW(data!C$3:C$3000)-ROW(data!C$3)+1))),ROWS(data!C$3:C18))),"")</f>
        <v/>
      </c>
      <c r="D21" s="4" t="str">
        <f t="array" ref="D21">IFERROR(INDEX(data!E$3:E$3000, SMALL(IF(ISBLANK($F$3),IF(data!$D$3:$D$3000=$D$3,ROW(data!E$3:E$3000)-ROW(data!E$3)+1),IF(data!$D$3:$D$3000=$D$3,IF(data!$E$3:$E$3000=$F$3, ROW(data!E$3:E$3000)-ROW(data!E$3)+1))),ROWS(data!E$3:E18))),"")</f>
        <v/>
      </c>
      <c r="E21" s="128" t="str">
        <f t="array" ref="E21">IFERROR(INDEX(data!F$3:F$3000, SMALL(IF(ISBLANK($F$3),IF(data!$D$3:$D$3000=$D$3,ROW(data!F$3:F$3000)-ROW(data!F$3)+1),IF(data!$D$3:$D$3000=$D$3,IF(data!$E$3:$E$3000=$F$3, ROW(data!F$3:F$3000)-ROW(data!F$3)+1))),ROWS(data!F$3:F18))),"")</f>
        <v/>
      </c>
      <c r="F21" s="129" t="str">
        <f t="array" ref="F21">IFERROR(INDEX(data!G$3:G$3000, SMALL(IF(ISBLANK($F$3),IF(data!$D$3:$D$3000=$D$3,ROW(data!G$3:G$3000)-ROW(data!G$3)+1),IF(data!$D$3:$D$3000=$D$3,IF(data!$E$3:$E$3000=$F$3, ROW(data!G$3:G$3000)-ROW(data!G$3)+1))),ROWS(data!G$3:G18))),"")</f>
        <v/>
      </c>
      <c r="G21" s="130" t="str">
        <f t="shared" si="0"/>
        <v/>
      </c>
    </row>
    <row r="22" spans="1:7">
      <c r="A22" s="150" t="str">
        <f t="array" ref="A22">IFERROR(INDEX(data!A$3:A$3000, SMALL(IF(ISBLANK($F$3),IF(data!$D$3:$D$3000=$D$3,ROW(data!A$3:A$3000)-ROW(data!A$3)+1),IF(data!$D$3:$D$3000=$D$3,IF(data!$E$3:$E$3000=$F$3, ROW(data!A$3:A$3000)-ROW(data!A$3)+1))),ROWS(data!A$3:A19))),"")</f>
        <v/>
      </c>
      <c r="B22" s="33" t="str">
        <f t="array" ref="B22">IFERROR(INDEX(data!B$3:B$3000, SMALL(IF(ISBLANK($F$3),IF(data!$D$3:$D$3000=$D$3,ROW(data!B$3:B$3000)-ROW(data!B$3)+1),IF(data!$D$3:$D$3000=$D$3,IF(data!$E$3:$E$3000=$F$3, ROW(data!B$3:B$3000)-ROW(data!B$3)+1))),ROWS(data!B$3:B19))),"")</f>
        <v/>
      </c>
      <c r="C22" s="52" t="str">
        <f t="array" ref="C22">IFERROR(INDEX(data!C$3:C$3000, SMALL(IF(ISBLANK($F$3),IF(data!$D$3:$D$3000=$D$3,ROW(data!C$3:C$3000)-ROW(data!C$3)+1),IF(data!$D$3:$D$3000=$D$3,IF(data!$E$3:$E$3000=$F$3, ROW(data!C$3:C$3000)-ROW(data!C$3)+1))),ROWS(data!C$3:C19))),"")</f>
        <v/>
      </c>
      <c r="D22" s="3" t="str">
        <f t="array" ref="D22">IFERROR(INDEX(data!E$3:E$3000, SMALL(IF(ISBLANK($F$3),IF(data!$D$3:$D$3000=$D$3,ROW(data!E$3:E$3000)-ROW(data!E$3)+1),IF(data!$D$3:$D$3000=$D$3,IF(data!$E$3:$E$3000=$F$3, ROW(data!E$3:E$3000)-ROW(data!E$3)+1))),ROWS(data!E$3:E19))),"")</f>
        <v/>
      </c>
      <c r="E22" s="125" t="str">
        <f t="array" ref="E22">IFERROR(INDEX(data!F$3:F$3000, SMALL(IF(ISBLANK($F$3),IF(data!$D$3:$D$3000=$D$3,ROW(data!F$3:F$3000)-ROW(data!F$3)+1),IF(data!$D$3:$D$3000=$D$3,IF(data!$E$3:$E$3000=$F$3, ROW(data!F$3:F$3000)-ROW(data!F$3)+1))),ROWS(data!F$3:F19))),"")</f>
        <v/>
      </c>
      <c r="F22" s="126" t="str">
        <f t="array" ref="F22">IFERROR(INDEX(data!G$3:G$3000, SMALL(IF(ISBLANK($F$3),IF(data!$D$3:$D$3000=$D$3,ROW(data!G$3:G$3000)-ROW(data!G$3)+1),IF(data!$D$3:$D$3000=$D$3,IF(data!$E$3:$E$3000=$F$3, ROW(data!G$3:G$3000)-ROW(data!G$3)+1))),ROWS(data!G$3:G19))),"")</f>
        <v/>
      </c>
      <c r="G22" s="127" t="str">
        <f t="shared" si="0"/>
        <v/>
      </c>
    </row>
    <row r="23" spans="1:7">
      <c r="A23" s="151" t="str">
        <f t="array" ref="A23">IFERROR(INDEX(data!A$3:A$3000, SMALL(IF(ISBLANK($F$3),IF(data!$D$3:$D$3000=$D$3,ROW(data!A$3:A$3000)-ROW(data!A$3)+1),IF(data!$D$3:$D$3000=$D$3,IF(data!$E$3:$E$3000=$F$3, ROW(data!A$3:A$3000)-ROW(data!A$3)+1))),ROWS(data!A$3:A20))),"")</f>
        <v/>
      </c>
      <c r="B23" s="34" t="str">
        <f t="array" ref="B23">IFERROR(INDEX(data!B$3:B$3000, SMALL(IF(ISBLANK($F$3),IF(data!$D$3:$D$3000=$D$3,ROW(data!B$3:B$3000)-ROW(data!B$3)+1),IF(data!$D$3:$D$3000=$D$3,IF(data!$E$3:$E$3000=$F$3, ROW(data!B$3:B$3000)-ROW(data!B$3)+1))),ROWS(data!B$3:B20))),"")</f>
        <v/>
      </c>
      <c r="C23" s="2" t="str">
        <f t="array" ref="C23">IFERROR(INDEX(data!C$3:C$3000, SMALL(IF(ISBLANK($F$3),IF(data!$D$3:$D$3000=$D$3,ROW(data!C$3:C$3000)-ROW(data!C$3)+1),IF(data!$D$3:$D$3000=$D$3,IF(data!$E$3:$E$3000=$F$3, ROW(data!C$3:C$3000)-ROW(data!C$3)+1))),ROWS(data!C$3:C20))),"")</f>
        <v/>
      </c>
      <c r="D23" s="4" t="str">
        <f t="array" ref="D23">IFERROR(INDEX(data!E$3:E$3000, SMALL(IF(ISBLANK($F$3),IF(data!$D$3:$D$3000=$D$3,ROW(data!E$3:E$3000)-ROW(data!E$3)+1),IF(data!$D$3:$D$3000=$D$3,IF(data!$E$3:$E$3000=$F$3, ROW(data!E$3:E$3000)-ROW(data!E$3)+1))),ROWS(data!E$3:E20))),"")</f>
        <v/>
      </c>
      <c r="E23" s="128" t="str">
        <f t="array" ref="E23">IFERROR(INDEX(data!F$3:F$3000, SMALL(IF(ISBLANK($F$3),IF(data!$D$3:$D$3000=$D$3,ROW(data!F$3:F$3000)-ROW(data!F$3)+1),IF(data!$D$3:$D$3000=$D$3,IF(data!$E$3:$E$3000=$F$3, ROW(data!F$3:F$3000)-ROW(data!F$3)+1))),ROWS(data!F$3:F20))),"")</f>
        <v/>
      </c>
      <c r="F23" s="129" t="str">
        <f t="array" ref="F23">IFERROR(INDEX(data!G$3:G$3000, SMALL(IF(ISBLANK($F$3),IF(data!$D$3:$D$3000=$D$3,ROW(data!G$3:G$3000)-ROW(data!G$3)+1),IF(data!$D$3:$D$3000=$D$3,IF(data!$E$3:$E$3000=$F$3, ROW(data!G$3:G$3000)-ROW(data!G$3)+1))),ROWS(data!G$3:G20))),"")</f>
        <v/>
      </c>
      <c r="G23" s="130" t="str">
        <f t="shared" si="0"/>
        <v/>
      </c>
    </row>
    <row r="24" spans="1:7">
      <c r="A24" s="150" t="str">
        <f t="array" ref="A24">IFERROR(INDEX(data!A$3:A$3000, SMALL(IF(ISBLANK($F$3),IF(data!$D$3:$D$3000=$D$3,ROW(data!A$3:A$3000)-ROW(data!A$3)+1),IF(data!$D$3:$D$3000=$D$3,IF(data!$E$3:$E$3000=$F$3, ROW(data!A$3:A$3000)-ROW(data!A$3)+1))),ROWS(data!A$3:A21))),"")</f>
        <v/>
      </c>
      <c r="B24" s="33" t="str">
        <f t="array" ref="B24">IFERROR(INDEX(data!B$3:B$3000, SMALL(IF(ISBLANK($F$3),IF(data!$D$3:$D$3000=$D$3,ROW(data!B$3:B$3000)-ROW(data!B$3)+1),IF(data!$D$3:$D$3000=$D$3,IF(data!$E$3:$E$3000=$F$3, ROW(data!B$3:B$3000)-ROW(data!B$3)+1))),ROWS(data!B$3:B21))),"")</f>
        <v/>
      </c>
      <c r="C24" s="52" t="str">
        <f t="array" ref="C24">IFERROR(INDEX(data!C$3:C$3000, SMALL(IF(ISBLANK($F$3),IF(data!$D$3:$D$3000=$D$3,ROW(data!C$3:C$3000)-ROW(data!C$3)+1),IF(data!$D$3:$D$3000=$D$3,IF(data!$E$3:$E$3000=$F$3, ROW(data!C$3:C$3000)-ROW(data!C$3)+1))),ROWS(data!C$3:C21))),"")</f>
        <v/>
      </c>
      <c r="D24" s="3" t="str">
        <f t="array" ref="D24">IFERROR(INDEX(data!E$3:E$3000, SMALL(IF(ISBLANK($F$3),IF(data!$D$3:$D$3000=$D$3,ROW(data!E$3:E$3000)-ROW(data!E$3)+1),IF(data!$D$3:$D$3000=$D$3,IF(data!$E$3:$E$3000=$F$3, ROW(data!E$3:E$3000)-ROW(data!E$3)+1))),ROWS(data!E$3:E21))),"")</f>
        <v/>
      </c>
      <c r="E24" s="125" t="str">
        <f t="array" ref="E24">IFERROR(INDEX(data!F$3:F$3000, SMALL(IF(ISBLANK($F$3),IF(data!$D$3:$D$3000=$D$3,ROW(data!F$3:F$3000)-ROW(data!F$3)+1),IF(data!$D$3:$D$3000=$D$3,IF(data!$E$3:$E$3000=$F$3, ROW(data!F$3:F$3000)-ROW(data!F$3)+1))),ROWS(data!F$3:F21))),"")</f>
        <v/>
      </c>
      <c r="F24" s="126" t="str">
        <f t="array" ref="F24">IFERROR(INDEX(data!G$3:G$3000, SMALL(IF(ISBLANK($F$3),IF(data!$D$3:$D$3000=$D$3,ROW(data!G$3:G$3000)-ROW(data!G$3)+1),IF(data!$D$3:$D$3000=$D$3,IF(data!$E$3:$E$3000=$F$3, ROW(data!G$3:G$3000)-ROW(data!G$3)+1))),ROWS(data!G$3:G21))),"")</f>
        <v/>
      </c>
      <c r="G24" s="127" t="str">
        <f t="shared" si="0"/>
        <v/>
      </c>
    </row>
    <row r="25" spans="1:7">
      <c r="A25" s="151" t="str">
        <f t="array" ref="A25">IFERROR(INDEX(data!A$3:A$3000, SMALL(IF(ISBLANK($F$3),IF(data!$D$3:$D$3000=$D$3,ROW(data!A$3:A$3000)-ROW(data!A$3)+1),IF(data!$D$3:$D$3000=$D$3,IF(data!$E$3:$E$3000=$F$3, ROW(data!A$3:A$3000)-ROW(data!A$3)+1))),ROWS(data!A$3:A22))),"")</f>
        <v/>
      </c>
      <c r="B25" s="34" t="str">
        <f t="array" ref="B25">IFERROR(INDEX(data!B$3:B$3000, SMALL(IF(ISBLANK($F$3),IF(data!$D$3:$D$3000=$D$3,ROW(data!B$3:B$3000)-ROW(data!B$3)+1),IF(data!$D$3:$D$3000=$D$3,IF(data!$E$3:$E$3000=$F$3, ROW(data!B$3:B$3000)-ROW(data!B$3)+1))),ROWS(data!B$3:B22))),"")</f>
        <v/>
      </c>
      <c r="C25" s="2" t="str">
        <f t="array" ref="C25">IFERROR(INDEX(data!C$3:C$3000, SMALL(IF(ISBLANK($F$3),IF(data!$D$3:$D$3000=$D$3,ROW(data!C$3:C$3000)-ROW(data!C$3)+1),IF(data!$D$3:$D$3000=$D$3,IF(data!$E$3:$E$3000=$F$3, ROW(data!C$3:C$3000)-ROW(data!C$3)+1))),ROWS(data!C$3:C22))),"")</f>
        <v/>
      </c>
      <c r="D25" s="4" t="str">
        <f t="array" ref="D25">IFERROR(INDEX(data!E$3:E$3000, SMALL(IF(ISBLANK($F$3),IF(data!$D$3:$D$3000=$D$3,ROW(data!E$3:E$3000)-ROW(data!E$3)+1),IF(data!$D$3:$D$3000=$D$3,IF(data!$E$3:$E$3000=$F$3, ROW(data!E$3:E$3000)-ROW(data!E$3)+1))),ROWS(data!E$3:E22))),"")</f>
        <v/>
      </c>
      <c r="E25" s="128" t="str">
        <f t="array" ref="E25">IFERROR(INDEX(data!F$3:F$3000, SMALL(IF(ISBLANK($F$3),IF(data!$D$3:$D$3000=$D$3,ROW(data!F$3:F$3000)-ROW(data!F$3)+1),IF(data!$D$3:$D$3000=$D$3,IF(data!$E$3:$E$3000=$F$3, ROW(data!F$3:F$3000)-ROW(data!F$3)+1))),ROWS(data!F$3:F22))),"")</f>
        <v/>
      </c>
      <c r="F25" s="129" t="str">
        <f t="array" ref="F25">IFERROR(INDEX(data!G$3:G$3000, SMALL(IF(ISBLANK($F$3),IF(data!$D$3:$D$3000=$D$3,ROW(data!G$3:G$3000)-ROW(data!G$3)+1),IF(data!$D$3:$D$3000=$D$3,IF(data!$E$3:$E$3000=$F$3, ROW(data!G$3:G$3000)-ROW(data!G$3)+1))),ROWS(data!G$3:G22))),"")</f>
        <v/>
      </c>
      <c r="G25" s="130" t="str">
        <f t="shared" si="0"/>
        <v/>
      </c>
    </row>
    <row r="26" spans="1:7">
      <c r="A26" s="150" t="str">
        <f t="array" ref="A26">IFERROR(INDEX(data!A$3:A$3000, SMALL(IF(ISBLANK($F$3),IF(data!$D$3:$D$3000=$D$3,ROW(data!A$3:A$3000)-ROW(data!A$3)+1),IF(data!$D$3:$D$3000=$D$3,IF(data!$E$3:$E$3000=$F$3, ROW(data!A$3:A$3000)-ROW(data!A$3)+1))),ROWS(data!A$3:A23))),"")</f>
        <v/>
      </c>
      <c r="B26" s="33" t="str">
        <f t="array" ref="B26">IFERROR(INDEX(data!B$3:B$3000, SMALL(IF(ISBLANK($F$3),IF(data!$D$3:$D$3000=$D$3,ROW(data!B$3:B$3000)-ROW(data!B$3)+1),IF(data!$D$3:$D$3000=$D$3,IF(data!$E$3:$E$3000=$F$3, ROW(data!B$3:B$3000)-ROW(data!B$3)+1))),ROWS(data!B$3:B23))),"")</f>
        <v/>
      </c>
      <c r="C26" s="52" t="str">
        <f t="array" ref="C26">IFERROR(INDEX(data!C$3:C$3000, SMALL(IF(ISBLANK($F$3),IF(data!$D$3:$D$3000=$D$3,ROW(data!C$3:C$3000)-ROW(data!C$3)+1),IF(data!$D$3:$D$3000=$D$3,IF(data!$E$3:$E$3000=$F$3, ROW(data!C$3:C$3000)-ROW(data!C$3)+1))),ROWS(data!C$3:C23))),"")</f>
        <v/>
      </c>
      <c r="D26" s="3" t="str">
        <f t="array" ref="D26">IFERROR(INDEX(data!E$3:E$3000, SMALL(IF(ISBLANK($F$3),IF(data!$D$3:$D$3000=$D$3,ROW(data!E$3:E$3000)-ROW(data!E$3)+1),IF(data!$D$3:$D$3000=$D$3,IF(data!$E$3:$E$3000=$F$3, ROW(data!E$3:E$3000)-ROW(data!E$3)+1))),ROWS(data!E$3:E23))),"")</f>
        <v/>
      </c>
      <c r="E26" s="125" t="str">
        <f t="array" ref="E26">IFERROR(INDEX(data!F$3:F$3000, SMALL(IF(ISBLANK($F$3),IF(data!$D$3:$D$3000=$D$3,ROW(data!F$3:F$3000)-ROW(data!F$3)+1),IF(data!$D$3:$D$3000=$D$3,IF(data!$E$3:$E$3000=$F$3, ROW(data!F$3:F$3000)-ROW(data!F$3)+1))),ROWS(data!F$3:F23))),"")</f>
        <v/>
      </c>
      <c r="F26" s="126" t="str">
        <f t="array" ref="F26">IFERROR(INDEX(data!G$3:G$3000, SMALL(IF(ISBLANK($F$3),IF(data!$D$3:$D$3000=$D$3,ROW(data!G$3:G$3000)-ROW(data!G$3)+1),IF(data!$D$3:$D$3000=$D$3,IF(data!$E$3:$E$3000=$F$3, ROW(data!G$3:G$3000)-ROW(data!G$3)+1))),ROWS(data!G$3:G23))),"")</f>
        <v/>
      </c>
      <c r="G26" s="127" t="str">
        <f t="shared" si="0"/>
        <v/>
      </c>
    </row>
    <row r="27" spans="1:7">
      <c r="A27" s="151" t="str">
        <f t="array" ref="A27">IFERROR(INDEX(data!A$3:A$3000, SMALL(IF(ISBLANK($F$3),IF(data!$D$3:$D$3000=$D$3,ROW(data!A$3:A$3000)-ROW(data!A$3)+1),IF(data!$D$3:$D$3000=$D$3,IF(data!$E$3:$E$3000=$F$3, ROW(data!A$3:A$3000)-ROW(data!A$3)+1))),ROWS(data!A$3:A24))),"")</f>
        <v/>
      </c>
      <c r="B27" s="34" t="str">
        <f t="array" ref="B27">IFERROR(INDEX(data!B$3:B$3000, SMALL(IF(ISBLANK($F$3),IF(data!$D$3:$D$3000=$D$3,ROW(data!B$3:B$3000)-ROW(data!B$3)+1),IF(data!$D$3:$D$3000=$D$3,IF(data!$E$3:$E$3000=$F$3, ROW(data!B$3:B$3000)-ROW(data!B$3)+1))),ROWS(data!B$3:B24))),"")</f>
        <v/>
      </c>
      <c r="C27" s="2" t="str">
        <f t="array" ref="C27">IFERROR(INDEX(data!C$3:C$3000, SMALL(IF(ISBLANK($F$3),IF(data!$D$3:$D$3000=$D$3,ROW(data!C$3:C$3000)-ROW(data!C$3)+1),IF(data!$D$3:$D$3000=$D$3,IF(data!$E$3:$E$3000=$F$3, ROW(data!C$3:C$3000)-ROW(data!C$3)+1))),ROWS(data!C$3:C24))),"")</f>
        <v/>
      </c>
      <c r="D27" s="4" t="str">
        <f t="array" ref="D27">IFERROR(INDEX(data!E$3:E$3000, SMALL(IF(ISBLANK($F$3),IF(data!$D$3:$D$3000=$D$3,ROW(data!E$3:E$3000)-ROW(data!E$3)+1),IF(data!$D$3:$D$3000=$D$3,IF(data!$E$3:$E$3000=$F$3, ROW(data!E$3:E$3000)-ROW(data!E$3)+1))),ROWS(data!E$3:E24))),"")</f>
        <v/>
      </c>
      <c r="E27" s="128" t="str">
        <f t="array" ref="E27">IFERROR(INDEX(data!F$3:F$3000, SMALL(IF(ISBLANK($F$3),IF(data!$D$3:$D$3000=$D$3,ROW(data!F$3:F$3000)-ROW(data!F$3)+1),IF(data!$D$3:$D$3000=$D$3,IF(data!$E$3:$E$3000=$F$3, ROW(data!F$3:F$3000)-ROW(data!F$3)+1))),ROWS(data!F$3:F24))),"")</f>
        <v/>
      </c>
      <c r="F27" s="129" t="str">
        <f t="array" ref="F27">IFERROR(INDEX(data!G$3:G$3000, SMALL(IF(ISBLANK($F$3),IF(data!$D$3:$D$3000=$D$3,ROW(data!G$3:G$3000)-ROW(data!G$3)+1),IF(data!$D$3:$D$3000=$D$3,IF(data!$E$3:$E$3000=$F$3, ROW(data!G$3:G$3000)-ROW(data!G$3)+1))),ROWS(data!G$3:G24))),"")</f>
        <v/>
      </c>
      <c r="G27" s="130" t="str">
        <f t="shared" si="0"/>
        <v/>
      </c>
    </row>
    <row r="28" spans="1:7">
      <c r="A28" s="150" t="str">
        <f t="array" ref="A28">IFERROR(INDEX(data!A$3:A$3000, SMALL(IF(ISBLANK($F$3),IF(data!$D$3:$D$3000=$D$3,ROW(data!A$3:A$3000)-ROW(data!A$3)+1),IF(data!$D$3:$D$3000=$D$3,IF(data!$E$3:$E$3000=$F$3, ROW(data!A$3:A$3000)-ROW(data!A$3)+1))),ROWS(data!A$3:A25))),"")</f>
        <v/>
      </c>
      <c r="B28" s="33" t="str">
        <f t="array" ref="B28">IFERROR(INDEX(data!B$3:B$3000, SMALL(IF(ISBLANK($F$3),IF(data!$D$3:$D$3000=$D$3,ROW(data!B$3:B$3000)-ROW(data!B$3)+1),IF(data!$D$3:$D$3000=$D$3,IF(data!$E$3:$E$3000=$F$3, ROW(data!B$3:B$3000)-ROW(data!B$3)+1))),ROWS(data!B$3:B25))),"")</f>
        <v/>
      </c>
      <c r="C28" s="52" t="str">
        <f t="array" ref="C28">IFERROR(INDEX(data!C$3:C$3000, SMALL(IF(ISBLANK($F$3),IF(data!$D$3:$D$3000=$D$3,ROW(data!C$3:C$3000)-ROW(data!C$3)+1),IF(data!$D$3:$D$3000=$D$3,IF(data!$E$3:$E$3000=$F$3, ROW(data!C$3:C$3000)-ROW(data!C$3)+1))),ROWS(data!C$3:C25))),"")</f>
        <v/>
      </c>
      <c r="D28" s="3" t="str">
        <f t="array" ref="D28">IFERROR(INDEX(data!E$3:E$3000, SMALL(IF(ISBLANK($F$3),IF(data!$D$3:$D$3000=$D$3,ROW(data!E$3:E$3000)-ROW(data!E$3)+1),IF(data!$D$3:$D$3000=$D$3,IF(data!$E$3:$E$3000=$F$3, ROW(data!E$3:E$3000)-ROW(data!E$3)+1))),ROWS(data!E$3:E25))),"")</f>
        <v/>
      </c>
      <c r="E28" s="125" t="str">
        <f t="array" ref="E28">IFERROR(INDEX(data!F$3:F$3000, SMALL(IF(ISBLANK($F$3),IF(data!$D$3:$D$3000=$D$3,ROW(data!F$3:F$3000)-ROW(data!F$3)+1),IF(data!$D$3:$D$3000=$D$3,IF(data!$E$3:$E$3000=$F$3, ROW(data!F$3:F$3000)-ROW(data!F$3)+1))),ROWS(data!F$3:F25))),"")</f>
        <v/>
      </c>
      <c r="F28" s="126" t="str">
        <f t="array" ref="F28">IFERROR(INDEX(data!G$3:G$3000, SMALL(IF(ISBLANK($F$3),IF(data!$D$3:$D$3000=$D$3,ROW(data!G$3:G$3000)-ROW(data!G$3)+1),IF(data!$D$3:$D$3000=$D$3,IF(data!$E$3:$E$3000=$F$3, ROW(data!G$3:G$3000)-ROW(data!G$3)+1))),ROWS(data!G$3:G25))),"")</f>
        <v/>
      </c>
      <c r="G28" s="127" t="str">
        <f t="shared" si="0"/>
        <v/>
      </c>
    </row>
    <row r="29" spans="1:7">
      <c r="A29" s="151" t="str">
        <f t="array" ref="A29">IFERROR(INDEX(data!A$3:A$3000, SMALL(IF(ISBLANK($F$3),IF(data!$D$3:$D$3000=$D$3,ROW(data!A$3:A$3000)-ROW(data!A$3)+1),IF(data!$D$3:$D$3000=$D$3,IF(data!$E$3:$E$3000=$F$3, ROW(data!A$3:A$3000)-ROW(data!A$3)+1))),ROWS(data!A$3:A26))),"")</f>
        <v/>
      </c>
      <c r="B29" s="34" t="str">
        <f t="array" ref="B29">IFERROR(INDEX(data!B$3:B$3000, SMALL(IF(ISBLANK($F$3),IF(data!$D$3:$D$3000=$D$3,ROW(data!B$3:B$3000)-ROW(data!B$3)+1),IF(data!$D$3:$D$3000=$D$3,IF(data!$E$3:$E$3000=$F$3, ROW(data!B$3:B$3000)-ROW(data!B$3)+1))),ROWS(data!B$3:B26))),"")</f>
        <v/>
      </c>
      <c r="C29" s="2" t="str">
        <f t="array" ref="C29">IFERROR(INDEX(data!C$3:C$3000, SMALL(IF(ISBLANK($F$3),IF(data!$D$3:$D$3000=$D$3,ROW(data!C$3:C$3000)-ROW(data!C$3)+1),IF(data!$D$3:$D$3000=$D$3,IF(data!$E$3:$E$3000=$F$3, ROW(data!C$3:C$3000)-ROW(data!C$3)+1))),ROWS(data!C$3:C26))),"")</f>
        <v/>
      </c>
      <c r="D29" s="4" t="str">
        <f t="array" ref="D29">IFERROR(INDEX(data!E$3:E$3000, SMALL(IF(ISBLANK($F$3),IF(data!$D$3:$D$3000=$D$3,ROW(data!E$3:E$3000)-ROW(data!E$3)+1),IF(data!$D$3:$D$3000=$D$3,IF(data!$E$3:$E$3000=$F$3, ROW(data!E$3:E$3000)-ROW(data!E$3)+1))),ROWS(data!E$3:E26))),"")</f>
        <v/>
      </c>
      <c r="E29" s="128" t="str">
        <f t="array" ref="E29">IFERROR(INDEX(data!F$3:F$3000, SMALL(IF(ISBLANK($F$3),IF(data!$D$3:$D$3000=$D$3,ROW(data!F$3:F$3000)-ROW(data!F$3)+1),IF(data!$D$3:$D$3000=$D$3,IF(data!$E$3:$E$3000=$F$3, ROW(data!F$3:F$3000)-ROW(data!F$3)+1))),ROWS(data!F$3:F26))),"")</f>
        <v/>
      </c>
      <c r="F29" s="129" t="str">
        <f t="array" ref="F29">IFERROR(INDEX(data!G$3:G$3000, SMALL(IF(ISBLANK($F$3),IF(data!$D$3:$D$3000=$D$3,ROW(data!G$3:G$3000)-ROW(data!G$3)+1),IF(data!$D$3:$D$3000=$D$3,IF(data!$E$3:$E$3000=$F$3, ROW(data!G$3:G$3000)-ROW(data!G$3)+1))),ROWS(data!G$3:G26))),"")</f>
        <v/>
      </c>
      <c r="G29" s="130" t="str">
        <f t="shared" si="0"/>
        <v/>
      </c>
    </row>
    <row r="30" spans="1:7">
      <c r="A30" s="150" t="str">
        <f t="array" ref="A30">IFERROR(INDEX(data!A$3:A$3000, SMALL(IF(ISBLANK($F$3),IF(data!$D$3:$D$3000=$D$3,ROW(data!A$3:A$3000)-ROW(data!A$3)+1),IF(data!$D$3:$D$3000=$D$3,IF(data!$E$3:$E$3000=$F$3, ROW(data!A$3:A$3000)-ROW(data!A$3)+1))),ROWS(data!A$3:A27))),"")</f>
        <v/>
      </c>
      <c r="B30" s="33" t="str">
        <f t="array" ref="B30">IFERROR(INDEX(data!B$3:B$3000, SMALL(IF(ISBLANK($F$3),IF(data!$D$3:$D$3000=$D$3,ROW(data!B$3:B$3000)-ROW(data!B$3)+1),IF(data!$D$3:$D$3000=$D$3,IF(data!$E$3:$E$3000=$F$3, ROW(data!B$3:B$3000)-ROW(data!B$3)+1))),ROWS(data!B$3:B27))),"")</f>
        <v/>
      </c>
      <c r="C30" s="52" t="str">
        <f t="array" ref="C30">IFERROR(INDEX(data!C$3:C$3000, SMALL(IF(ISBLANK($F$3),IF(data!$D$3:$D$3000=$D$3,ROW(data!C$3:C$3000)-ROW(data!C$3)+1),IF(data!$D$3:$D$3000=$D$3,IF(data!$E$3:$E$3000=$F$3, ROW(data!C$3:C$3000)-ROW(data!C$3)+1))),ROWS(data!C$3:C27))),"")</f>
        <v/>
      </c>
      <c r="D30" s="3" t="str">
        <f t="array" ref="D30">IFERROR(INDEX(data!E$3:E$3000, SMALL(IF(ISBLANK($F$3),IF(data!$D$3:$D$3000=$D$3,ROW(data!E$3:E$3000)-ROW(data!E$3)+1),IF(data!$D$3:$D$3000=$D$3,IF(data!$E$3:$E$3000=$F$3, ROW(data!E$3:E$3000)-ROW(data!E$3)+1))),ROWS(data!E$3:E27))),"")</f>
        <v/>
      </c>
      <c r="E30" s="125" t="str">
        <f t="array" ref="E30">IFERROR(INDEX(data!F$3:F$3000, SMALL(IF(ISBLANK($F$3),IF(data!$D$3:$D$3000=$D$3,ROW(data!F$3:F$3000)-ROW(data!F$3)+1),IF(data!$D$3:$D$3000=$D$3,IF(data!$E$3:$E$3000=$F$3, ROW(data!F$3:F$3000)-ROW(data!F$3)+1))),ROWS(data!F$3:F27))),"")</f>
        <v/>
      </c>
      <c r="F30" s="126" t="str">
        <f t="array" ref="F30">IFERROR(INDEX(data!G$3:G$3000, SMALL(IF(ISBLANK($F$3),IF(data!$D$3:$D$3000=$D$3,ROW(data!G$3:G$3000)-ROW(data!G$3)+1),IF(data!$D$3:$D$3000=$D$3,IF(data!$E$3:$E$3000=$F$3, ROW(data!G$3:G$3000)-ROW(data!G$3)+1))),ROWS(data!G$3:G27))),"")</f>
        <v/>
      </c>
      <c r="G30" s="127" t="str">
        <f t="shared" si="0"/>
        <v/>
      </c>
    </row>
    <row r="31" spans="1:7">
      <c r="A31" s="151" t="str">
        <f t="array" ref="A31">IFERROR(INDEX(data!A$3:A$3000, SMALL(IF(ISBLANK($F$3),IF(data!$D$3:$D$3000=$D$3,ROW(data!A$3:A$3000)-ROW(data!A$3)+1),IF(data!$D$3:$D$3000=$D$3,IF(data!$E$3:$E$3000=$F$3, ROW(data!A$3:A$3000)-ROW(data!A$3)+1))),ROWS(data!A$3:A28))),"")</f>
        <v/>
      </c>
      <c r="B31" s="34" t="str">
        <f t="array" ref="B31">IFERROR(INDEX(data!B$3:B$3000, SMALL(IF(ISBLANK($F$3),IF(data!$D$3:$D$3000=$D$3,ROW(data!B$3:B$3000)-ROW(data!B$3)+1),IF(data!$D$3:$D$3000=$D$3,IF(data!$E$3:$E$3000=$F$3, ROW(data!B$3:B$3000)-ROW(data!B$3)+1))),ROWS(data!B$3:B28))),"")</f>
        <v/>
      </c>
      <c r="C31" s="2" t="str">
        <f t="array" ref="C31">IFERROR(INDEX(data!C$3:C$3000, SMALL(IF(ISBLANK($F$3),IF(data!$D$3:$D$3000=$D$3,ROW(data!C$3:C$3000)-ROW(data!C$3)+1),IF(data!$D$3:$D$3000=$D$3,IF(data!$E$3:$E$3000=$F$3, ROW(data!C$3:C$3000)-ROW(data!C$3)+1))),ROWS(data!C$3:C28))),"")</f>
        <v/>
      </c>
      <c r="D31" s="4" t="str">
        <f t="array" ref="D31">IFERROR(INDEX(data!E$3:E$3000, SMALL(IF(ISBLANK($F$3),IF(data!$D$3:$D$3000=$D$3,ROW(data!E$3:E$3000)-ROW(data!E$3)+1),IF(data!$D$3:$D$3000=$D$3,IF(data!$E$3:$E$3000=$F$3, ROW(data!E$3:E$3000)-ROW(data!E$3)+1))),ROWS(data!E$3:E28))),"")</f>
        <v/>
      </c>
      <c r="E31" s="128" t="str">
        <f t="array" ref="E31">IFERROR(INDEX(data!F$3:F$3000, SMALL(IF(ISBLANK($F$3),IF(data!$D$3:$D$3000=$D$3,ROW(data!F$3:F$3000)-ROW(data!F$3)+1),IF(data!$D$3:$D$3000=$D$3,IF(data!$E$3:$E$3000=$F$3, ROW(data!F$3:F$3000)-ROW(data!F$3)+1))),ROWS(data!F$3:F28))),"")</f>
        <v/>
      </c>
      <c r="F31" s="129" t="str">
        <f t="array" ref="F31">IFERROR(INDEX(data!G$3:G$3000, SMALL(IF(ISBLANK($F$3),IF(data!$D$3:$D$3000=$D$3,ROW(data!G$3:G$3000)-ROW(data!G$3)+1),IF(data!$D$3:$D$3000=$D$3,IF(data!$E$3:$E$3000=$F$3, ROW(data!G$3:G$3000)-ROW(data!G$3)+1))),ROWS(data!G$3:G28))),"")</f>
        <v/>
      </c>
      <c r="G31" s="130" t="str">
        <f t="shared" si="0"/>
        <v/>
      </c>
    </row>
    <row r="32" spans="1:7">
      <c r="A32" s="150" t="str">
        <f t="array" ref="A32">IFERROR(INDEX(data!A$3:A$3000, SMALL(IF(ISBLANK($F$3),IF(data!$D$3:$D$3000=$D$3,ROW(data!A$3:A$3000)-ROW(data!A$3)+1),IF(data!$D$3:$D$3000=$D$3,IF(data!$E$3:$E$3000=$F$3, ROW(data!A$3:A$3000)-ROW(data!A$3)+1))),ROWS(data!A$3:A29))),"")</f>
        <v/>
      </c>
      <c r="B32" s="33" t="str">
        <f t="array" ref="B32">IFERROR(INDEX(data!B$3:B$3000, SMALL(IF(ISBLANK($F$3),IF(data!$D$3:$D$3000=$D$3,ROW(data!B$3:B$3000)-ROW(data!B$3)+1),IF(data!$D$3:$D$3000=$D$3,IF(data!$E$3:$E$3000=$F$3, ROW(data!B$3:B$3000)-ROW(data!B$3)+1))),ROWS(data!B$3:B29))),"")</f>
        <v/>
      </c>
      <c r="C32" s="52" t="str">
        <f t="array" ref="C32">IFERROR(INDEX(data!C$3:C$3000, SMALL(IF(ISBLANK($F$3),IF(data!$D$3:$D$3000=$D$3,ROW(data!C$3:C$3000)-ROW(data!C$3)+1),IF(data!$D$3:$D$3000=$D$3,IF(data!$E$3:$E$3000=$F$3, ROW(data!C$3:C$3000)-ROW(data!C$3)+1))),ROWS(data!C$3:C29))),"")</f>
        <v/>
      </c>
      <c r="D32" s="3" t="str">
        <f t="array" ref="D32">IFERROR(INDEX(data!E$3:E$3000, SMALL(IF(ISBLANK($F$3),IF(data!$D$3:$D$3000=$D$3,ROW(data!E$3:E$3000)-ROW(data!E$3)+1),IF(data!$D$3:$D$3000=$D$3,IF(data!$E$3:$E$3000=$F$3, ROW(data!E$3:E$3000)-ROW(data!E$3)+1))),ROWS(data!E$3:E29))),"")</f>
        <v/>
      </c>
      <c r="E32" s="125" t="str">
        <f t="array" ref="E32">IFERROR(INDEX(data!F$3:F$3000, SMALL(IF(ISBLANK($F$3),IF(data!$D$3:$D$3000=$D$3,ROW(data!F$3:F$3000)-ROW(data!F$3)+1),IF(data!$D$3:$D$3000=$D$3,IF(data!$E$3:$E$3000=$F$3, ROW(data!F$3:F$3000)-ROW(data!F$3)+1))),ROWS(data!F$3:F29))),"")</f>
        <v/>
      </c>
      <c r="F32" s="126" t="str">
        <f t="array" ref="F32">IFERROR(INDEX(data!G$3:G$3000, SMALL(IF(ISBLANK($F$3),IF(data!$D$3:$D$3000=$D$3,ROW(data!G$3:G$3000)-ROW(data!G$3)+1),IF(data!$D$3:$D$3000=$D$3,IF(data!$E$3:$E$3000=$F$3, ROW(data!G$3:G$3000)-ROW(data!G$3)+1))),ROWS(data!G$3:G29))),"")</f>
        <v/>
      </c>
      <c r="G32" s="127" t="str">
        <f t="shared" si="0"/>
        <v/>
      </c>
    </row>
    <row r="33" spans="1:7">
      <c r="A33" s="151" t="str">
        <f t="array" ref="A33">IFERROR(INDEX(data!A$3:A$3000, SMALL(IF(ISBLANK($F$3),IF(data!$D$3:$D$3000=$D$3,ROW(data!A$3:A$3000)-ROW(data!A$3)+1),IF(data!$D$3:$D$3000=$D$3,IF(data!$E$3:$E$3000=$F$3, ROW(data!A$3:A$3000)-ROW(data!A$3)+1))),ROWS(data!A$3:A30))),"")</f>
        <v/>
      </c>
      <c r="B33" s="34" t="str">
        <f t="array" ref="B33">IFERROR(INDEX(data!B$3:B$3000, SMALL(IF(ISBLANK($F$3),IF(data!$D$3:$D$3000=$D$3,ROW(data!B$3:B$3000)-ROW(data!B$3)+1),IF(data!$D$3:$D$3000=$D$3,IF(data!$E$3:$E$3000=$F$3, ROW(data!B$3:B$3000)-ROW(data!B$3)+1))),ROWS(data!B$3:B30))),"")</f>
        <v/>
      </c>
      <c r="C33" s="2" t="str">
        <f t="array" ref="C33">IFERROR(INDEX(data!C$3:C$3000, SMALL(IF(ISBLANK($F$3),IF(data!$D$3:$D$3000=$D$3,ROW(data!C$3:C$3000)-ROW(data!C$3)+1),IF(data!$D$3:$D$3000=$D$3,IF(data!$E$3:$E$3000=$F$3, ROW(data!C$3:C$3000)-ROW(data!C$3)+1))),ROWS(data!C$3:C30))),"")</f>
        <v/>
      </c>
      <c r="D33" s="4" t="str">
        <f t="array" ref="D33">IFERROR(INDEX(data!E$3:E$3000, SMALL(IF(ISBLANK($F$3),IF(data!$D$3:$D$3000=$D$3,ROW(data!E$3:E$3000)-ROW(data!E$3)+1),IF(data!$D$3:$D$3000=$D$3,IF(data!$E$3:$E$3000=$F$3, ROW(data!E$3:E$3000)-ROW(data!E$3)+1))),ROWS(data!E$3:E30))),"")</f>
        <v/>
      </c>
      <c r="E33" s="128" t="str">
        <f t="array" ref="E33">IFERROR(INDEX(data!F$3:F$3000, SMALL(IF(ISBLANK($F$3),IF(data!$D$3:$D$3000=$D$3,ROW(data!F$3:F$3000)-ROW(data!F$3)+1),IF(data!$D$3:$D$3000=$D$3,IF(data!$E$3:$E$3000=$F$3, ROW(data!F$3:F$3000)-ROW(data!F$3)+1))),ROWS(data!F$3:F30))),"")</f>
        <v/>
      </c>
      <c r="F33" s="129" t="str">
        <f t="array" ref="F33">IFERROR(INDEX(data!G$3:G$3000, SMALL(IF(ISBLANK($F$3),IF(data!$D$3:$D$3000=$D$3,ROW(data!G$3:G$3000)-ROW(data!G$3)+1),IF(data!$D$3:$D$3000=$D$3,IF(data!$E$3:$E$3000=$F$3, ROW(data!G$3:G$3000)-ROW(data!G$3)+1))),ROWS(data!G$3:G30))),"")</f>
        <v/>
      </c>
      <c r="G33" s="130" t="str">
        <f t="shared" si="0"/>
        <v/>
      </c>
    </row>
    <row r="34" spans="1:7">
      <c r="A34" s="150" t="str">
        <f t="array" ref="A34">IFERROR(INDEX(data!A$3:A$3000, SMALL(IF(ISBLANK($F$3),IF(data!$D$3:$D$3000=$D$3,ROW(data!A$3:A$3000)-ROW(data!A$3)+1),IF(data!$D$3:$D$3000=$D$3,IF(data!$E$3:$E$3000=$F$3, ROW(data!A$3:A$3000)-ROW(data!A$3)+1))),ROWS(data!A$3:A31))),"")</f>
        <v/>
      </c>
      <c r="B34" s="33" t="str">
        <f t="array" ref="B34">IFERROR(INDEX(data!B$3:B$3000, SMALL(IF(ISBLANK($F$3),IF(data!$D$3:$D$3000=$D$3,ROW(data!B$3:B$3000)-ROW(data!B$3)+1),IF(data!$D$3:$D$3000=$D$3,IF(data!$E$3:$E$3000=$F$3, ROW(data!B$3:B$3000)-ROW(data!B$3)+1))),ROWS(data!B$3:B31))),"")</f>
        <v/>
      </c>
      <c r="C34" s="52" t="str">
        <f t="array" ref="C34">IFERROR(INDEX(data!C$3:C$3000, SMALL(IF(ISBLANK($F$3),IF(data!$D$3:$D$3000=$D$3,ROW(data!C$3:C$3000)-ROW(data!C$3)+1),IF(data!$D$3:$D$3000=$D$3,IF(data!$E$3:$E$3000=$F$3, ROW(data!C$3:C$3000)-ROW(data!C$3)+1))),ROWS(data!C$3:C31))),"")</f>
        <v/>
      </c>
      <c r="D34" s="3" t="str">
        <f t="array" ref="D34">IFERROR(INDEX(data!E$3:E$3000, SMALL(IF(ISBLANK($F$3),IF(data!$D$3:$D$3000=$D$3,ROW(data!E$3:E$3000)-ROW(data!E$3)+1),IF(data!$D$3:$D$3000=$D$3,IF(data!$E$3:$E$3000=$F$3, ROW(data!E$3:E$3000)-ROW(data!E$3)+1))),ROWS(data!E$3:E31))),"")</f>
        <v/>
      </c>
      <c r="E34" s="125" t="str">
        <f t="array" ref="E34">IFERROR(INDEX(data!F$3:F$3000, SMALL(IF(ISBLANK($F$3),IF(data!$D$3:$D$3000=$D$3,ROW(data!F$3:F$3000)-ROW(data!F$3)+1),IF(data!$D$3:$D$3000=$D$3,IF(data!$E$3:$E$3000=$F$3, ROW(data!F$3:F$3000)-ROW(data!F$3)+1))),ROWS(data!F$3:F31))),"")</f>
        <v/>
      </c>
      <c r="F34" s="126" t="str">
        <f t="array" ref="F34">IFERROR(INDEX(data!G$3:G$3000, SMALL(IF(ISBLANK($F$3),IF(data!$D$3:$D$3000=$D$3,ROW(data!G$3:G$3000)-ROW(data!G$3)+1),IF(data!$D$3:$D$3000=$D$3,IF(data!$E$3:$E$3000=$F$3, ROW(data!G$3:G$3000)-ROW(data!G$3)+1))),ROWS(data!G$3:G31))),"")</f>
        <v/>
      </c>
      <c r="G34" s="127" t="str">
        <f t="shared" si="0"/>
        <v/>
      </c>
    </row>
    <row r="35" spans="1:7">
      <c r="A35" s="151" t="str">
        <f t="array" ref="A35">IFERROR(INDEX(data!A$3:A$3000, SMALL(IF(ISBLANK($F$3),IF(data!$D$3:$D$3000=$D$3,ROW(data!A$3:A$3000)-ROW(data!A$3)+1),IF(data!$D$3:$D$3000=$D$3,IF(data!$E$3:$E$3000=$F$3, ROW(data!A$3:A$3000)-ROW(data!A$3)+1))),ROWS(data!A$3:A32))),"")</f>
        <v/>
      </c>
      <c r="B35" s="34" t="str">
        <f t="array" ref="B35">IFERROR(INDEX(data!B$3:B$3000, SMALL(IF(ISBLANK($F$3),IF(data!$D$3:$D$3000=$D$3,ROW(data!B$3:B$3000)-ROW(data!B$3)+1),IF(data!$D$3:$D$3000=$D$3,IF(data!$E$3:$E$3000=$F$3, ROW(data!B$3:B$3000)-ROW(data!B$3)+1))),ROWS(data!B$3:B32))),"")</f>
        <v/>
      </c>
      <c r="C35" s="2" t="str">
        <f t="array" ref="C35">IFERROR(INDEX(data!C$3:C$3000, SMALL(IF(ISBLANK($F$3),IF(data!$D$3:$D$3000=$D$3,ROW(data!C$3:C$3000)-ROW(data!C$3)+1),IF(data!$D$3:$D$3000=$D$3,IF(data!$E$3:$E$3000=$F$3, ROW(data!C$3:C$3000)-ROW(data!C$3)+1))),ROWS(data!C$3:C32))),"")</f>
        <v/>
      </c>
      <c r="D35" s="4" t="str">
        <f t="array" ref="D35">IFERROR(INDEX(data!E$3:E$3000, SMALL(IF(ISBLANK($F$3),IF(data!$D$3:$D$3000=$D$3,ROW(data!E$3:E$3000)-ROW(data!E$3)+1),IF(data!$D$3:$D$3000=$D$3,IF(data!$E$3:$E$3000=$F$3, ROW(data!E$3:E$3000)-ROW(data!E$3)+1))),ROWS(data!E$3:E32))),"")</f>
        <v/>
      </c>
      <c r="E35" s="128" t="str">
        <f t="array" ref="E35">IFERROR(INDEX(data!F$3:F$3000, SMALL(IF(ISBLANK($F$3),IF(data!$D$3:$D$3000=$D$3,ROW(data!F$3:F$3000)-ROW(data!F$3)+1),IF(data!$D$3:$D$3000=$D$3,IF(data!$E$3:$E$3000=$F$3, ROW(data!F$3:F$3000)-ROW(data!F$3)+1))),ROWS(data!F$3:F32))),"")</f>
        <v/>
      </c>
      <c r="F35" s="129" t="str">
        <f t="array" ref="F35">IFERROR(INDEX(data!G$3:G$3000, SMALL(IF(ISBLANK($F$3),IF(data!$D$3:$D$3000=$D$3,ROW(data!G$3:G$3000)-ROW(data!G$3)+1),IF(data!$D$3:$D$3000=$D$3,IF(data!$E$3:$E$3000=$F$3, ROW(data!G$3:G$3000)-ROW(data!G$3)+1))),ROWS(data!G$3:G32))),"")</f>
        <v/>
      </c>
      <c r="G35" s="130" t="str">
        <f t="shared" si="0"/>
        <v/>
      </c>
    </row>
    <row r="36" spans="1:7">
      <c r="A36" s="150" t="str">
        <f t="array" ref="A36">IFERROR(INDEX(data!A$3:A$3000, SMALL(IF(ISBLANK($F$3),IF(data!$D$3:$D$3000=$D$3,ROW(data!A$3:A$3000)-ROW(data!A$3)+1),IF(data!$D$3:$D$3000=$D$3,IF(data!$E$3:$E$3000=$F$3, ROW(data!A$3:A$3000)-ROW(data!A$3)+1))),ROWS(data!A$3:A33))),"")</f>
        <v/>
      </c>
      <c r="B36" s="33" t="str">
        <f t="array" ref="B36">IFERROR(INDEX(data!B$3:B$3000, SMALL(IF(ISBLANK($F$3),IF(data!$D$3:$D$3000=$D$3,ROW(data!B$3:B$3000)-ROW(data!B$3)+1),IF(data!$D$3:$D$3000=$D$3,IF(data!$E$3:$E$3000=$F$3, ROW(data!B$3:B$3000)-ROW(data!B$3)+1))),ROWS(data!B$3:B33))),"")</f>
        <v/>
      </c>
      <c r="C36" s="52" t="str">
        <f t="array" ref="C36">IFERROR(INDEX(data!C$3:C$3000, SMALL(IF(ISBLANK($F$3),IF(data!$D$3:$D$3000=$D$3,ROW(data!C$3:C$3000)-ROW(data!C$3)+1),IF(data!$D$3:$D$3000=$D$3,IF(data!$E$3:$E$3000=$F$3, ROW(data!C$3:C$3000)-ROW(data!C$3)+1))),ROWS(data!C$3:C33))),"")</f>
        <v/>
      </c>
      <c r="D36" s="3" t="str">
        <f t="array" ref="D36">IFERROR(INDEX(data!E$3:E$3000, SMALL(IF(ISBLANK($F$3),IF(data!$D$3:$D$3000=$D$3,ROW(data!E$3:E$3000)-ROW(data!E$3)+1),IF(data!$D$3:$D$3000=$D$3,IF(data!$E$3:$E$3000=$F$3, ROW(data!E$3:E$3000)-ROW(data!E$3)+1))),ROWS(data!E$3:E33))),"")</f>
        <v/>
      </c>
      <c r="E36" s="125" t="str">
        <f t="array" ref="E36">IFERROR(INDEX(data!F$3:F$3000, SMALL(IF(ISBLANK($F$3),IF(data!$D$3:$D$3000=$D$3,ROW(data!F$3:F$3000)-ROW(data!F$3)+1),IF(data!$D$3:$D$3000=$D$3,IF(data!$E$3:$E$3000=$F$3, ROW(data!F$3:F$3000)-ROW(data!F$3)+1))),ROWS(data!F$3:F33))),"")</f>
        <v/>
      </c>
      <c r="F36" s="126" t="str">
        <f t="array" ref="F36">IFERROR(INDEX(data!G$3:G$3000, SMALL(IF(ISBLANK($F$3),IF(data!$D$3:$D$3000=$D$3,ROW(data!G$3:G$3000)-ROW(data!G$3)+1),IF(data!$D$3:$D$3000=$D$3,IF(data!$E$3:$E$3000=$F$3, ROW(data!G$3:G$3000)-ROW(data!G$3)+1))),ROWS(data!G$3:G33))),"")</f>
        <v/>
      </c>
      <c r="G36" s="127" t="str">
        <f t="shared" si="0"/>
        <v/>
      </c>
    </row>
    <row r="37" spans="1:7">
      <c r="A37" s="151" t="str">
        <f t="array" ref="A37">IFERROR(INDEX(data!A$3:A$3000, SMALL(IF(ISBLANK($F$3),IF(data!$D$3:$D$3000=$D$3,ROW(data!A$3:A$3000)-ROW(data!A$3)+1),IF(data!$D$3:$D$3000=$D$3,IF(data!$E$3:$E$3000=$F$3, ROW(data!A$3:A$3000)-ROW(data!A$3)+1))),ROWS(data!A$3:A34))),"")</f>
        <v/>
      </c>
      <c r="B37" s="34" t="str">
        <f t="array" ref="B37">IFERROR(INDEX(data!B$3:B$3000, SMALL(IF(ISBLANK($F$3),IF(data!$D$3:$D$3000=$D$3,ROW(data!B$3:B$3000)-ROW(data!B$3)+1),IF(data!$D$3:$D$3000=$D$3,IF(data!$E$3:$E$3000=$F$3, ROW(data!B$3:B$3000)-ROW(data!B$3)+1))),ROWS(data!B$3:B34))),"")</f>
        <v/>
      </c>
      <c r="C37" s="2" t="str">
        <f t="array" ref="C37">IFERROR(INDEX(data!C$3:C$3000, SMALL(IF(ISBLANK($F$3),IF(data!$D$3:$D$3000=$D$3,ROW(data!C$3:C$3000)-ROW(data!C$3)+1),IF(data!$D$3:$D$3000=$D$3,IF(data!$E$3:$E$3000=$F$3, ROW(data!C$3:C$3000)-ROW(data!C$3)+1))),ROWS(data!C$3:C34))),"")</f>
        <v/>
      </c>
      <c r="D37" s="4" t="str">
        <f t="array" ref="D37">IFERROR(INDEX(data!E$3:E$3000, SMALL(IF(ISBLANK($F$3),IF(data!$D$3:$D$3000=$D$3,ROW(data!E$3:E$3000)-ROW(data!E$3)+1),IF(data!$D$3:$D$3000=$D$3,IF(data!$E$3:$E$3000=$F$3, ROW(data!E$3:E$3000)-ROW(data!E$3)+1))),ROWS(data!E$3:E34))),"")</f>
        <v/>
      </c>
      <c r="E37" s="128" t="str">
        <f t="array" ref="E37">IFERROR(INDEX(data!F$3:F$3000, SMALL(IF(ISBLANK($F$3),IF(data!$D$3:$D$3000=$D$3,ROW(data!F$3:F$3000)-ROW(data!F$3)+1),IF(data!$D$3:$D$3000=$D$3,IF(data!$E$3:$E$3000=$F$3, ROW(data!F$3:F$3000)-ROW(data!F$3)+1))),ROWS(data!F$3:F34))),"")</f>
        <v/>
      </c>
      <c r="F37" s="129" t="str">
        <f t="array" ref="F37">IFERROR(INDEX(data!G$3:G$3000, SMALL(IF(ISBLANK($F$3),IF(data!$D$3:$D$3000=$D$3,ROW(data!G$3:G$3000)-ROW(data!G$3)+1),IF(data!$D$3:$D$3000=$D$3,IF(data!$E$3:$E$3000=$F$3, ROW(data!G$3:G$3000)-ROW(data!G$3)+1))),ROWS(data!G$3:G34))),"")</f>
        <v/>
      </c>
      <c r="G37" s="130" t="str">
        <f t="shared" si="0"/>
        <v/>
      </c>
    </row>
    <row r="38" spans="1:7">
      <c r="A38" s="150" t="str">
        <f t="array" ref="A38">IFERROR(INDEX(data!A$3:A$3000, SMALL(IF(ISBLANK($F$3),IF(data!$D$3:$D$3000=$D$3,ROW(data!A$3:A$3000)-ROW(data!A$3)+1),IF(data!$D$3:$D$3000=$D$3,IF(data!$E$3:$E$3000=$F$3, ROW(data!A$3:A$3000)-ROW(data!A$3)+1))),ROWS(data!A$3:A35))),"")</f>
        <v/>
      </c>
      <c r="B38" s="33" t="str">
        <f t="array" ref="B38">IFERROR(INDEX(data!B$3:B$3000, SMALL(IF(ISBLANK($F$3),IF(data!$D$3:$D$3000=$D$3,ROW(data!B$3:B$3000)-ROW(data!B$3)+1),IF(data!$D$3:$D$3000=$D$3,IF(data!$E$3:$E$3000=$F$3, ROW(data!B$3:B$3000)-ROW(data!B$3)+1))),ROWS(data!B$3:B35))),"")</f>
        <v/>
      </c>
      <c r="C38" s="52" t="str">
        <f t="array" ref="C38">IFERROR(INDEX(data!C$3:C$3000, SMALL(IF(ISBLANK($F$3),IF(data!$D$3:$D$3000=$D$3,ROW(data!C$3:C$3000)-ROW(data!C$3)+1),IF(data!$D$3:$D$3000=$D$3,IF(data!$E$3:$E$3000=$F$3, ROW(data!C$3:C$3000)-ROW(data!C$3)+1))),ROWS(data!C$3:C35))),"")</f>
        <v/>
      </c>
      <c r="D38" s="3" t="str">
        <f t="array" ref="D38">IFERROR(INDEX(data!E$3:E$3000, SMALL(IF(ISBLANK($F$3),IF(data!$D$3:$D$3000=$D$3,ROW(data!E$3:E$3000)-ROW(data!E$3)+1),IF(data!$D$3:$D$3000=$D$3,IF(data!$E$3:$E$3000=$F$3, ROW(data!E$3:E$3000)-ROW(data!E$3)+1))),ROWS(data!E$3:E35))),"")</f>
        <v/>
      </c>
      <c r="E38" s="125" t="str">
        <f t="array" ref="E38">IFERROR(INDEX(data!F$3:F$3000, SMALL(IF(ISBLANK($F$3),IF(data!$D$3:$D$3000=$D$3,ROW(data!F$3:F$3000)-ROW(data!F$3)+1),IF(data!$D$3:$D$3000=$D$3,IF(data!$E$3:$E$3000=$F$3, ROW(data!F$3:F$3000)-ROW(data!F$3)+1))),ROWS(data!F$3:F35))),"")</f>
        <v/>
      </c>
      <c r="F38" s="126" t="str">
        <f t="array" ref="F38">IFERROR(INDEX(data!G$3:G$3000, SMALL(IF(ISBLANK($F$3),IF(data!$D$3:$D$3000=$D$3,ROW(data!G$3:G$3000)-ROW(data!G$3)+1),IF(data!$D$3:$D$3000=$D$3,IF(data!$E$3:$E$3000=$F$3, ROW(data!G$3:G$3000)-ROW(data!G$3)+1))),ROWS(data!G$3:G35))),"")</f>
        <v/>
      </c>
      <c r="G38" s="127" t="str">
        <f t="shared" si="0"/>
        <v/>
      </c>
    </row>
    <row r="39" spans="1:7">
      <c r="A39" s="151" t="str">
        <f t="array" ref="A39">IFERROR(INDEX(data!A$3:A$3000, SMALL(IF(ISBLANK($F$3),IF(data!$D$3:$D$3000=$D$3,ROW(data!A$3:A$3000)-ROW(data!A$3)+1),IF(data!$D$3:$D$3000=$D$3,IF(data!$E$3:$E$3000=$F$3, ROW(data!A$3:A$3000)-ROW(data!A$3)+1))),ROWS(data!A$3:A36))),"")</f>
        <v/>
      </c>
      <c r="B39" s="34" t="str">
        <f t="array" ref="B39">IFERROR(INDEX(data!B$3:B$3000, SMALL(IF(ISBLANK($F$3),IF(data!$D$3:$D$3000=$D$3,ROW(data!B$3:B$3000)-ROW(data!B$3)+1),IF(data!$D$3:$D$3000=$D$3,IF(data!$E$3:$E$3000=$F$3, ROW(data!B$3:B$3000)-ROW(data!B$3)+1))),ROWS(data!B$3:B36))),"")</f>
        <v/>
      </c>
      <c r="C39" s="2" t="str">
        <f t="array" ref="C39">IFERROR(INDEX(data!C$3:C$3000, SMALL(IF(ISBLANK($F$3),IF(data!$D$3:$D$3000=$D$3,ROW(data!C$3:C$3000)-ROW(data!C$3)+1),IF(data!$D$3:$D$3000=$D$3,IF(data!$E$3:$E$3000=$F$3, ROW(data!C$3:C$3000)-ROW(data!C$3)+1))),ROWS(data!C$3:C36))),"")</f>
        <v/>
      </c>
      <c r="D39" s="4" t="str">
        <f t="array" ref="D39">IFERROR(INDEX(data!E$3:E$3000, SMALL(IF(ISBLANK($F$3),IF(data!$D$3:$D$3000=$D$3,ROW(data!E$3:E$3000)-ROW(data!E$3)+1),IF(data!$D$3:$D$3000=$D$3,IF(data!$E$3:$E$3000=$F$3, ROW(data!E$3:E$3000)-ROW(data!E$3)+1))),ROWS(data!E$3:E36))),"")</f>
        <v/>
      </c>
      <c r="E39" s="128" t="str">
        <f t="array" ref="E39">IFERROR(INDEX(data!F$3:F$3000, SMALL(IF(ISBLANK($F$3),IF(data!$D$3:$D$3000=$D$3,ROW(data!F$3:F$3000)-ROW(data!F$3)+1),IF(data!$D$3:$D$3000=$D$3,IF(data!$E$3:$E$3000=$F$3, ROW(data!F$3:F$3000)-ROW(data!F$3)+1))),ROWS(data!F$3:F36))),"")</f>
        <v/>
      </c>
      <c r="F39" s="129" t="str">
        <f t="array" ref="F39">IFERROR(INDEX(data!G$3:G$3000, SMALL(IF(ISBLANK($F$3),IF(data!$D$3:$D$3000=$D$3,ROW(data!G$3:G$3000)-ROW(data!G$3)+1),IF(data!$D$3:$D$3000=$D$3,IF(data!$E$3:$E$3000=$F$3, ROW(data!G$3:G$3000)-ROW(data!G$3)+1))),ROWS(data!G$3:G36))),"")</f>
        <v/>
      </c>
      <c r="G39" s="130" t="str">
        <f t="shared" si="0"/>
        <v/>
      </c>
    </row>
    <row r="40" spans="1:7">
      <c r="A40" s="150" t="str">
        <f t="array" ref="A40">IFERROR(INDEX(data!A$3:A$3000, SMALL(IF(ISBLANK($F$3),IF(data!$D$3:$D$3000=$D$3,ROW(data!A$3:A$3000)-ROW(data!A$3)+1),IF(data!$D$3:$D$3000=$D$3,IF(data!$E$3:$E$3000=$F$3, ROW(data!A$3:A$3000)-ROW(data!A$3)+1))),ROWS(data!A$3:A37))),"")</f>
        <v/>
      </c>
      <c r="B40" s="33" t="str">
        <f t="array" ref="B40">IFERROR(INDEX(data!B$3:B$3000, SMALL(IF(ISBLANK($F$3),IF(data!$D$3:$D$3000=$D$3,ROW(data!B$3:B$3000)-ROW(data!B$3)+1),IF(data!$D$3:$D$3000=$D$3,IF(data!$E$3:$E$3000=$F$3, ROW(data!B$3:B$3000)-ROW(data!B$3)+1))),ROWS(data!B$3:B37))),"")</f>
        <v/>
      </c>
      <c r="C40" s="52" t="str">
        <f t="array" ref="C40">IFERROR(INDEX(data!C$3:C$3000, SMALL(IF(ISBLANK($F$3),IF(data!$D$3:$D$3000=$D$3,ROW(data!C$3:C$3000)-ROW(data!C$3)+1),IF(data!$D$3:$D$3000=$D$3,IF(data!$E$3:$E$3000=$F$3, ROW(data!C$3:C$3000)-ROW(data!C$3)+1))),ROWS(data!C$3:C37))),"")</f>
        <v/>
      </c>
      <c r="D40" s="3" t="str">
        <f t="array" ref="D40">IFERROR(INDEX(data!E$3:E$3000, SMALL(IF(ISBLANK($F$3),IF(data!$D$3:$D$3000=$D$3,ROW(data!E$3:E$3000)-ROW(data!E$3)+1),IF(data!$D$3:$D$3000=$D$3,IF(data!$E$3:$E$3000=$F$3, ROW(data!E$3:E$3000)-ROW(data!E$3)+1))),ROWS(data!E$3:E37))),"")</f>
        <v/>
      </c>
      <c r="E40" s="125" t="str">
        <f t="array" ref="E40">IFERROR(INDEX(data!F$3:F$3000, SMALL(IF(ISBLANK($F$3),IF(data!$D$3:$D$3000=$D$3,ROW(data!F$3:F$3000)-ROW(data!F$3)+1),IF(data!$D$3:$D$3000=$D$3,IF(data!$E$3:$E$3000=$F$3, ROW(data!F$3:F$3000)-ROW(data!F$3)+1))),ROWS(data!F$3:F37))),"")</f>
        <v/>
      </c>
      <c r="F40" s="126" t="str">
        <f t="array" ref="F40">IFERROR(INDEX(data!G$3:G$3000, SMALL(IF(ISBLANK($F$3),IF(data!$D$3:$D$3000=$D$3,ROW(data!G$3:G$3000)-ROW(data!G$3)+1),IF(data!$D$3:$D$3000=$D$3,IF(data!$E$3:$E$3000=$F$3, ROW(data!G$3:G$3000)-ROW(data!G$3)+1))),ROWS(data!G$3:G37))),"")</f>
        <v/>
      </c>
      <c r="G40" s="127" t="str">
        <f t="shared" si="0"/>
        <v/>
      </c>
    </row>
    <row r="41" spans="1:7">
      <c r="A41" s="151" t="str">
        <f t="array" ref="A41">IFERROR(INDEX(data!A$3:A$3000, SMALL(IF(ISBLANK($F$3),IF(data!$D$3:$D$3000=$D$3,ROW(data!A$3:A$3000)-ROW(data!A$3)+1),IF(data!$D$3:$D$3000=$D$3,IF(data!$E$3:$E$3000=$F$3, ROW(data!A$3:A$3000)-ROW(data!A$3)+1))),ROWS(data!A$3:A38))),"")</f>
        <v/>
      </c>
      <c r="B41" s="34" t="str">
        <f t="array" ref="B41">IFERROR(INDEX(data!B$3:B$3000, SMALL(IF(ISBLANK($F$3),IF(data!$D$3:$D$3000=$D$3,ROW(data!B$3:B$3000)-ROW(data!B$3)+1),IF(data!$D$3:$D$3000=$D$3,IF(data!$E$3:$E$3000=$F$3, ROW(data!B$3:B$3000)-ROW(data!B$3)+1))),ROWS(data!B$3:B38))),"")</f>
        <v/>
      </c>
      <c r="C41" s="2" t="str">
        <f t="array" ref="C41">IFERROR(INDEX(data!C$3:C$3000, SMALL(IF(ISBLANK($F$3),IF(data!$D$3:$D$3000=$D$3,ROW(data!C$3:C$3000)-ROW(data!C$3)+1),IF(data!$D$3:$D$3000=$D$3,IF(data!$E$3:$E$3000=$F$3, ROW(data!C$3:C$3000)-ROW(data!C$3)+1))),ROWS(data!C$3:C38))),"")</f>
        <v/>
      </c>
      <c r="D41" s="4" t="str">
        <f t="array" ref="D41">IFERROR(INDEX(data!E$3:E$3000, SMALL(IF(ISBLANK($F$3),IF(data!$D$3:$D$3000=$D$3,ROW(data!E$3:E$3000)-ROW(data!E$3)+1),IF(data!$D$3:$D$3000=$D$3,IF(data!$E$3:$E$3000=$F$3, ROW(data!E$3:E$3000)-ROW(data!E$3)+1))),ROWS(data!E$3:E38))),"")</f>
        <v/>
      </c>
      <c r="E41" s="128" t="str">
        <f t="array" ref="E41">IFERROR(INDEX(data!F$3:F$3000, SMALL(IF(ISBLANK($F$3),IF(data!$D$3:$D$3000=$D$3,ROW(data!F$3:F$3000)-ROW(data!F$3)+1),IF(data!$D$3:$D$3000=$D$3,IF(data!$E$3:$E$3000=$F$3, ROW(data!F$3:F$3000)-ROW(data!F$3)+1))),ROWS(data!F$3:F38))),"")</f>
        <v/>
      </c>
      <c r="F41" s="129" t="str">
        <f t="array" ref="F41">IFERROR(INDEX(data!G$3:G$3000, SMALL(IF(ISBLANK($F$3),IF(data!$D$3:$D$3000=$D$3,ROW(data!G$3:G$3000)-ROW(data!G$3)+1),IF(data!$D$3:$D$3000=$D$3,IF(data!$E$3:$E$3000=$F$3, ROW(data!G$3:G$3000)-ROW(data!G$3)+1))),ROWS(data!G$3:G38))),"")</f>
        <v/>
      </c>
      <c r="G41" s="130" t="str">
        <f t="shared" si="0"/>
        <v/>
      </c>
    </row>
    <row r="42" spans="1:7">
      <c r="A42" s="150" t="str">
        <f t="array" ref="A42">IFERROR(INDEX(data!A$3:A$3000, SMALL(IF(ISBLANK($F$3),IF(data!$D$3:$D$3000=$D$3,ROW(data!A$3:A$3000)-ROW(data!A$3)+1),IF(data!$D$3:$D$3000=$D$3,IF(data!$E$3:$E$3000=$F$3, ROW(data!A$3:A$3000)-ROW(data!A$3)+1))),ROWS(data!A$3:A39))),"")</f>
        <v/>
      </c>
      <c r="B42" s="33" t="str">
        <f t="array" ref="B42">IFERROR(INDEX(data!B$3:B$3000, SMALL(IF(ISBLANK($F$3),IF(data!$D$3:$D$3000=$D$3,ROW(data!B$3:B$3000)-ROW(data!B$3)+1),IF(data!$D$3:$D$3000=$D$3,IF(data!$E$3:$E$3000=$F$3, ROW(data!B$3:B$3000)-ROW(data!B$3)+1))),ROWS(data!B$3:B39))),"")</f>
        <v/>
      </c>
      <c r="C42" s="52" t="str">
        <f t="array" ref="C42">IFERROR(INDEX(data!C$3:C$3000, SMALL(IF(ISBLANK($F$3),IF(data!$D$3:$D$3000=$D$3,ROW(data!C$3:C$3000)-ROW(data!C$3)+1),IF(data!$D$3:$D$3000=$D$3,IF(data!$E$3:$E$3000=$F$3, ROW(data!C$3:C$3000)-ROW(data!C$3)+1))),ROWS(data!C$3:C39))),"")</f>
        <v/>
      </c>
      <c r="D42" s="3" t="str">
        <f t="array" ref="D42">IFERROR(INDEX(data!E$3:E$3000, SMALL(IF(ISBLANK($F$3),IF(data!$D$3:$D$3000=$D$3,ROW(data!E$3:E$3000)-ROW(data!E$3)+1),IF(data!$D$3:$D$3000=$D$3,IF(data!$E$3:$E$3000=$F$3, ROW(data!E$3:E$3000)-ROW(data!E$3)+1))),ROWS(data!E$3:E39))),"")</f>
        <v/>
      </c>
      <c r="E42" s="125" t="str">
        <f t="array" ref="E42">IFERROR(INDEX(data!F$3:F$3000, SMALL(IF(ISBLANK($F$3),IF(data!$D$3:$D$3000=$D$3,ROW(data!F$3:F$3000)-ROW(data!F$3)+1),IF(data!$D$3:$D$3000=$D$3,IF(data!$E$3:$E$3000=$F$3, ROW(data!F$3:F$3000)-ROW(data!F$3)+1))),ROWS(data!F$3:F39))),"")</f>
        <v/>
      </c>
      <c r="F42" s="126" t="str">
        <f t="array" ref="F42">IFERROR(INDEX(data!G$3:G$3000, SMALL(IF(ISBLANK($F$3),IF(data!$D$3:$D$3000=$D$3,ROW(data!G$3:G$3000)-ROW(data!G$3)+1),IF(data!$D$3:$D$3000=$D$3,IF(data!$E$3:$E$3000=$F$3, ROW(data!G$3:G$3000)-ROW(data!G$3)+1))),ROWS(data!G$3:G39))),"")</f>
        <v/>
      </c>
      <c r="G42" s="127" t="str">
        <f t="shared" si="0"/>
        <v/>
      </c>
    </row>
    <row r="43" spans="1:7">
      <c r="A43" s="151" t="str">
        <f t="array" ref="A43">IFERROR(INDEX(data!A$3:A$3000, SMALL(IF(ISBLANK($F$3),IF(data!$D$3:$D$3000=$D$3,ROW(data!A$3:A$3000)-ROW(data!A$3)+1),IF(data!$D$3:$D$3000=$D$3,IF(data!$E$3:$E$3000=$F$3, ROW(data!A$3:A$3000)-ROW(data!A$3)+1))),ROWS(data!A$3:A40))),"")</f>
        <v/>
      </c>
      <c r="B43" s="34" t="str">
        <f t="array" ref="B43">IFERROR(INDEX(data!B$3:B$3000, SMALL(IF(ISBLANK($F$3),IF(data!$D$3:$D$3000=$D$3,ROW(data!B$3:B$3000)-ROW(data!B$3)+1),IF(data!$D$3:$D$3000=$D$3,IF(data!$E$3:$E$3000=$F$3, ROW(data!B$3:B$3000)-ROW(data!B$3)+1))),ROWS(data!B$3:B40))),"")</f>
        <v/>
      </c>
      <c r="C43" s="2" t="str">
        <f t="array" ref="C43">IFERROR(INDEX(data!C$3:C$3000, SMALL(IF(ISBLANK($F$3),IF(data!$D$3:$D$3000=$D$3,ROW(data!C$3:C$3000)-ROW(data!C$3)+1),IF(data!$D$3:$D$3000=$D$3,IF(data!$E$3:$E$3000=$F$3, ROW(data!C$3:C$3000)-ROW(data!C$3)+1))),ROWS(data!C$3:C40))),"")</f>
        <v/>
      </c>
      <c r="D43" s="4" t="str">
        <f t="array" ref="D43">IFERROR(INDEX(data!E$3:E$3000, SMALL(IF(ISBLANK($F$3),IF(data!$D$3:$D$3000=$D$3,ROW(data!E$3:E$3000)-ROW(data!E$3)+1),IF(data!$D$3:$D$3000=$D$3,IF(data!$E$3:$E$3000=$F$3, ROW(data!E$3:E$3000)-ROW(data!E$3)+1))),ROWS(data!E$3:E40))),"")</f>
        <v/>
      </c>
      <c r="E43" s="128" t="str">
        <f t="array" ref="E43">IFERROR(INDEX(data!F$3:F$3000, SMALL(IF(ISBLANK($F$3),IF(data!$D$3:$D$3000=$D$3,ROW(data!F$3:F$3000)-ROW(data!F$3)+1),IF(data!$D$3:$D$3000=$D$3,IF(data!$E$3:$E$3000=$F$3, ROW(data!F$3:F$3000)-ROW(data!F$3)+1))),ROWS(data!F$3:F40))),"")</f>
        <v/>
      </c>
      <c r="F43" s="129" t="str">
        <f t="array" ref="F43">IFERROR(INDEX(data!G$3:G$3000, SMALL(IF(ISBLANK($F$3),IF(data!$D$3:$D$3000=$D$3,ROW(data!G$3:G$3000)-ROW(data!G$3)+1),IF(data!$D$3:$D$3000=$D$3,IF(data!$E$3:$E$3000=$F$3, ROW(data!G$3:G$3000)-ROW(data!G$3)+1))),ROWS(data!G$3:G40))),"")</f>
        <v/>
      </c>
      <c r="G43" s="130" t="str">
        <f t="shared" ref="G43:G106" si="1">IF(OR(ISNUMBER(F43), ISNUMBER(E43)),G42+E43-F43, "")</f>
        <v/>
      </c>
    </row>
    <row r="44" spans="1:7">
      <c r="A44" s="150" t="str">
        <f t="array" ref="A44">IFERROR(INDEX(data!A$3:A$3000, SMALL(IF(ISBLANK($F$3),IF(data!$D$3:$D$3000=$D$3,ROW(data!A$3:A$3000)-ROW(data!A$3)+1),IF(data!$D$3:$D$3000=$D$3,IF(data!$E$3:$E$3000=$F$3, ROW(data!A$3:A$3000)-ROW(data!A$3)+1))),ROWS(data!A$3:A41))),"")</f>
        <v/>
      </c>
      <c r="B44" s="33" t="str">
        <f t="array" ref="B44">IFERROR(INDEX(data!B$3:B$3000, SMALL(IF(ISBLANK($F$3),IF(data!$D$3:$D$3000=$D$3,ROW(data!B$3:B$3000)-ROW(data!B$3)+1),IF(data!$D$3:$D$3000=$D$3,IF(data!$E$3:$E$3000=$F$3, ROW(data!B$3:B$3000)-ROW(data!B$3)+1))),ROWS(data!B$3:B41))),"")</f>
        <v/>
      </c>
      <c r="C44" s="52" t="str">
        <f t="array" ref="C44">IFERROR(INDEX(data!C$3:C$3000, SMALL(IF(ISBLANK($F$3),IF(data!$D$3:$D$3000=$D$3,ROW(data!C$3:C$3000)-ROW(data!C$3)+1),IF(data!$D$3:$D$3000=$D$3,IF(data!$E$3:$E$3000=$F$3, ROW(data!C$3:C$3000)-ROW(data!C$3)+1))),ROWS(data!C$3:C41))),"")</f>
        <v/>
      </c>
      <c r="D44" s="3" t="str">
        <f t="array" ref="D44">IFERROR(INDEX(data!E$3:E$3000, SMALL(IF(ISBLANK($F$3),IF(data!$D$3:$D$3000=$D$3,ROW(data!E$3:E$3000)-ROW(data!E$3)+1),IF(data!$D$3:$D$3000=$D$3,IF(data!$E$3:$E$3000=$F$3, ROW(data!E$3:E$3000)-ROW(data!E$3)+1))),ROWS(data!E$3:E41))),"")</f>
        <v/>
      </c>
      <c r="E44" s="125" t="str">
        <f t="array" ref="E44">IFERROR(INDEX(data!F$3:F$3000, SMALL(IF(ISBLANK($F$3),IF(data!$D$3:$D$3000=$D$3,ROW(data!F$3:F$3000)-ROW(data!F$3)+1),IF(data!$D$3:$D$3000=$D$3,IF(data!$E$3:$E$3000=$F$3, ROW(data!F$3:F$3000)-ROW(data!F$3)+1))),ROWS(data!F$3:F41))),"")</f>
        <v/>
      </c>
      <c r="F44" s="126" t="str">
        <f t="array" ref="F44">IFERROR(INDEX(data!G$3:G$3000, SMALL(IF(ISBLANK($F$3),IF(data!$D$3:$D$3000=$D$3,ROW(data!G$3:G$3000)-ROW(data!G$3)+1),IF(data!$D$3:$D$3000=$D$3,IF(data!$E$3:$E$3000=$F$3, ROW(data!G$3:G$3000)-ROW(data!G$3)+1))),ROWS(data!G$3:G41))),"")</f>
        <v/>
      </c>
      <c r="G44" s="127" t="str">
        <f t="shared" si="1"/>
        <v/>
      </c>
    </row>
    <row r="45" spans="1:7">
      <c r="A45" s="151" t="str">
        <f t="array" ref="A45">IFERROR(INDEX(data!A$3:A$3000, SMALL(IF(ISBLANK($F$3),IF(data!$D$3:$D$3000=$D$3,ROW(data!A$3:A$3000)-ROW(data!A$3)+1),IF(data!$D$3:$D$3000=$D$3,IF(data!$E$3:$E$3000=$F$3, ROW(data!A$3:A$3000)-ROW(data!A$3)+1))),ROWS(data!A$3:A42))),"")</f>
        <v/>
      </c>
      <c r="B45" s="34" t="str">
        <f t="array" ref="B45">IFERROR(INDEX(data!B$3:B$3000, SMALL(IF(ISBLANK($F$3),IF(data!$D$3:$D$3000=$D$3,ROW(data!B$3:B$3000)-ROW(data!B$3)+1),IF(data!$D$3:$D$3000=$D$3,IF(data!$E$3:$E$3000=$F$3, ROW(data!B$3:B$3000)-ROW(data!B$3)+1))),ROWS(data!B$3:B42))),"")</f>
        <v/>
      </c>
      <c r="C45" s="2" t="str">
        <f t="array" ref="C45">IFERROR(INDEX(data!C$3:C$3000, SMALL(IF(ISBLANK($F$3),IF(data!$D$3:$D$3000=$D$3,ROW(data!C$3:C$3000)-ROW(data!C$3)+1),IF(data!$D$3:$D$3000=$D$3,IF(data!$E$3:$E$3000=$F$3, ROW(data!C$3:C$3000)-ROW(data!C$3)+1))),ROWS(data!C$3:C42))),"")</f>
        <v/>
      </c>
      <c r="D45" s="4" t="str">
        <f t="array" ref="D45">IFERROR(INDEX(data!E$3:E$3000, SMALL(IF(ISBLANK($F$3),IF(data!$D$3:$D$3000=$D$3,ROW(data!E$3:E$3000)-ROW(data!E$3)+1),IF(data!$D$3:$D$3000=$D$3,IF(data!$E$3:$E$3000=$F$3, ROW(data!E$3:E$3000)-ROW(data!E$3)+1))),ROWS(data!E$3:E42))),"")</f>
        <v/>
      </c>
      <c r="E45" s="128" t="str">
        <f t="array" ref="E45">IFERROR(INDEX(data!F$3:F$3000, SMALL(IF(ISBLANK($F$3),IF(data!$D$3:$D$3000=$D$3,ROW(data!F$3:F$3000)-ROW(data!F$3)+1),IF(data!$D$3:$D$3000=$D$3,IF(data!$E$3:$E$3000=$F$3, ROW(data!F$3:F$3000)-ROW(data!F$3)+1))),ROWS(data!F$3:F42))),"")</f>
        <v/>
      </c>
      <c r="F45" s="129" t="str">
        <f t="array" ref="F45">IFERROR(INDEX(data!G$3:G$3000, SMALL(IF(ISBLANK($F$3),IF(data!$D$3:$D$3000=$D$3,ROW(data!G$3:G$3000)-ROW(data!G$3)+1),IF(data!$D$3:$D$3000=$D$3,IF(data!$E$3:$E$3000=$F$3, ROW(data!G$3:G$3000)-ROW(data!G$3)+1))),ROWS(data!G$3:G42))),"")</f>
        <v/>
      </c>
      <c r="G45" s="130" t="str">
        <f t="shared" si="1"/>
        <v/>
      </c>
    </row>
    <row r="46" spans="1:7">
      <c r="A46" s="150" t="str">
        <f t="array" ref="A46">IFERROR(INDEX(data!A$3:A$3000, SMALL(IF(ISBLANK($F$3),IF(data!$D$3:$D$3000=$D$3,ROW(data!A$3:A$3000)-ROW(data!A$3)+1),IF(data!$D$3:$D$3000=$D$3,IF(data!$E$3:$E$3000=$F$3, ROW(data!A$3:A$3000)-ROW(data!A$3)+1))),ROWS(data!A$3:A43))),"")</f>
        <v/>
      </c>
      <c r="B46" s="33" t="str">
        <f t="array" ref="B46">IFERROR(INDEX(data!B$3:B$3000, SMALL(IF(ISBLANK($F$3),IF(data!$D$3:$D$3000=$D$3,ROW(data!B$3:B$3000)-ROW(data!B$3)+1),IF(data!$D$3:$D$3000=$D$3,IF(data!$E$3:$E$3000=$F$3, ROW(data!B$3:B$3000)-ROW(data!B$3)+1))),ROWS(data!B$3:B43))),"")</f>
        <v/>
      </c>
      <c r="C46" s="52" t="str">
        <f t="array" ref="C46">IFERROR(INDEX(data!C$3:C$3000, SMALL(IF(ISBLANK($F$3),IF(data!$D$3:$D$3000=$D$3,ROW(data!C$3:C$3000)-ROW(data!C$3)+1),IF(data!$D$3:$D$3000=$D$3,IF(data!$E$3:$E$3000=$F$3, ROW(data!C$3:C$3000)-ROW(data!C$3)+1))),ROWS(data!C$3:C43))),"")</f>
        <v/>
      </c>
      <c r="D46" s="3" t="str">
        <f t="array" ref="D46">IFERROR(INDEX(data!E$3:E$3000, SMALL(IF(ISBLANK($F$3),IF(data!$D$3:$D$3000=$D$3,ROW(data!E$3:E$3000)-ROW(data!E$3)+1),IF(data!$D$3:$D$3000=$D$3,IF(data!$E$3:$E$3000=$F$3, ROW(data!E$3:E$3000)-ROW(data!E$3)+1))),ROWS(data!E$3:E43))),"")</f>
        <v/>
      </c>
      <c r="E46" s="125" t="str">
        <f t="array" ref="E46">IFERROR(INDEX(data!F$3:F$3000, SMALL(IF(ISBLANK($F$3),IF(data!$D$3:$D$3000=$D$3,ROW(data!F$3:F$3000)-ROW(data!F$3)+1),IF(data!$D$3:$D$3000=$D$3,IF(data!$E$3:$E$3000=$F$3, ROW(data!F$3:F$3000)-ROW(data!F$3)+1))),ROWS(data!F$3:F43))),"")</f>
        <v/>
      </c>
      <c r="F46" s="126" t="str">
        <f t="array" ref="F46">IFERROR(INDEX(data!G$3:G$3000, SMALL(IF(ISBLANK($F$3),IF(data!$D$3:$D$3000=$D$3,ROW(data!G$3:G$3000)-ROW(data!G$3)+1),IF(data!$D$3:$D$3000=$D$3,IF(data!$E$3:$E$3000=$F$3, ROW(data!G$3:G$3000)-ROW(data!G$3)+1))),ROWS(data!G$3:G43))),"")</f>
        <v/>
      </c>
      <c r="G46" s="127" t="str">
        <f t="shared" si="1"/>
        <v/>
      </c>
    </row>
    <row r="47" spans="1:7">
      <c r="A47" s="151" t="str">
        <f t="array" ref="A47">IFERROR(INDEX(data!A$3:A$3000, SMALL(IF(ISBLANK($F$3),IF(data!$D$3:$D$3000=$D$3,ROW(data!A$3:A$3000)-ROW(data!A$3)+1),IF(data!$D$3:$D$3000=$D$3,IF(data!$E$3:$E$3000=$F$3, ROW(data!A$3:A$3000)-ROW(data!A$3)+1))),ROWS(data!A$3:A44))),"")</f>
        <v/>
      </c>
      <c r="B47" s="34" t="str">
        <f t="array" ref="B47">IFERROR(INDEX(data!B$3:B$3000, SMALL(IF(ISBLANK($F$3),IF(data!$D$3:$D$3000=$D$3,ROW(data!B$3:B$3000)-ROW(data!B$3)+1),IF(data!$D$3:$D$3000=$D$3,IF(data!$E$3:$E$3000=$F$3, ROW(data!B$3:B$3000)-ROW(data!B$3)+1))),ROWS(data!B$3:B44))),"")</f>
        <v/>
      </c>
      <c r="C47" s="2" t="str">
        <f t="array" ref="C47">IFERROR(INDEX(data!C$3:C$3000, SMALL(IF(ISBLANK($F$3),IF(data!$D$3:$D$3000=$D$3,ROW(data!C$3:C$3000)-ROW(data!C$3)+1),IF(data!$D$3:$D$3000=$D$3,IF(data!$E$3:$E$3000=$F$3, ROW(data!C$3:C$3000)-ROW(data!C$3)+1))),ROWS(data!C$3:C44))),"")</f>
        <v/>
      </c>
      <c r="D47" s="4" t="str">
        <f t="array" ref="D47">IFERROR(INDEX(data!E$3:E$3000, SMALL(IF(ISBLANK($F$3),IF(data!$D$3:$D$3000=$D$3,ROW(data!E$3:E$3000)-ROW(data!E$3)+1),IF(data!$D$3:$D$3000=$D$3,IF(data!$E$3:$E$3000=$F$3, ROW(data!E$3:E$3000)-ROW(data!E$3)+1))),ROWS(data!E$3:E44))),"")</f>
        <v/>
      </c>
      <c r="E47" s="128" t="str">
        <f t="array" ref="E47">IFERROR(INDEX(data!F$3:F$3000, SMALL(IF(ISBLANK($F$3),IF(data!$D$3:$D$3000=$D$3,ROW(data!F$3:F$3000)-ROW(data!F$3)+1),IF(data!$D$3:$D$3000=$D$3,IF(data!$E$3:$E$3000=$F$3, ROW(data!F$3:F$3000)-ROW(data!F$3)+1))),ROWS(data!F$3:F44))),"")</f>
        <v/>
      </c>
      <c r="F47" s="129" t="str">
        <f t="array" ref="F47">IFERROR(INDEX(data!G$3:G$3000, SMALL(IF(ISBLANK($F$3),IF(data!$D$3:$D$3000=$D$3,ROW(data!G$3:G$3000)-ROW(data!G$3)+1),IF(data!$D$3:$D$3000=$D$3,IF(data!$E$3:$E$3000=$F$3, ROW(data!G$3:G$3000)-ROW(data!G$3)+1))),ROWS(data!G$3:G44))),"")</f>
        <v/>
      </c>
      <c r="G47" s="130" t="str">
        <f t="shared" si="1"/>
        <v/>
      </c>
    </row>
    <row r="48" spans="1:7">
      <c r="A48" s="150" t="str">
        <f t="array" ref="A48">IFERROR(INDEX(data!A$3:A$3000, SMALL(IF(ISBLANK($F$3),IF(data!$D$3:$D$3000=$D$3,ROW(data!A$3:A$3000)-ROW(data!A$3)+1),IF(data!$D$3:$D$3000=$D$3,IF(data!$E$3:$E$3000=$F$3, ROW(data!A$3:A$3000)-ROW(data!A$3)+1))),ROWS(data!A$3:A45))),"")</f>
        <v/>
      </c>
      <c r="B48" s="33" t="str">
        <f t="array" ref="B48">IFERROR(INDEX(data!B$3:B$3000, SMALL(IF(ISBLANK($F$3),IF(data!$D$3:$D$3000=$D$3,ROW(data!B$3:B$3000)-ROW(data!B$3)+1),IF(data!$D$3:$D$3000=$D$3,IF(data!$E$3:$E$3000=$F$3, ROW(data!B$3:B$3000)-ROW(data!B$3)+1))),ROWS(data!B$3:B45))),"")</f>
        <v/>
      </c>
      <c r="C48" s="52" t="str">
        <f t="array" ref="C48">IFERROR(INDEX(data!C$3:C$3000, SMALL(IF(ISBLANK($F$3),IF(data!$D$3:$D$3000=$D$3,ROW(data!C$3:C$3000)-ROW(data!C$3)+1),IF(data!$D$3:$D$3000=$D$3,IF(data!$E$3:$E$3000=$F$3, ROW(data!C$3:C$3000)-ROW(data!C$3)+1))),ROWS(data!C$3:C45))),"")</f>
        <v/>
      </c>
      <c r="D48" s="3" t="str">
        <f t="array" ref="D48">IFERROR(INDEX(data!E$3:E$3000, SMALL(IF(ISBLANK($F$3),IF(data!$D$3:$D$3000=$D$3,ROW(data!E$3:E$3000)-ROW(data!E$3)+1),IF(data!$D$3:$D$3000=$D$3,IF(data!$E$3:$E$3000=$F$3, ROW(data!E$3:E$3000)-ROW(data!E$3)+1))),ROWS(data!E$3:E45))),"")</f>
        <v/>
      </c>
      <c r="E48" s="125" t="str">
        <f t="array" ref="E48">IFERROR(INDEX(data!F$3:F$3000, SMALL(IF(ISBLANK($F$3),IF(data!$D$3:$D$3000=$D$3,ROW(data!F$3:F$3000)-ROW(data!F$3)+1),IF(data!$D$3:$D$3000=$D$3,IF(data!$E$3:$E$3000=$F$3, ROW(data!F$3:F$3000)-ROW(data!F$3)+1))),ROWS(data!F$3:F45))),"")</f>
        <v/>
      </c>
      <c r="F48" s="126" t="str">
        <f t="array" ref="F48">IFERROR(INDEX(data!G$3:G$3000, SMALL(IF(ISBLANK($F$3),IF(data!$D$3:$D$3000=$D$3,ROW(data!G$3:G$3000)-ROW(data!G$3)+1),IF(data!$D$3:$D$3000=$D$3,IF(data!$E$3:$E$3000=$F$3, ROW(data!G$3:G$3000)-ROW(data!G$3)+1))),ROWS(data!G$3:G45))),"")</f>
        <v/>
      </c>
      <c r="G48" s="127" t="str">
        <f t="shared" si="1"/>
        <v/>
      </c>
    </row>
    <row r="49" spans="1:7">
      <c r="A49" s="151" t="str">
        <f t="array" ref="A49">IFERROR(INDEX(data!A$3:A$3000, SMALL(IF(ISBLANK($F$3),IF(data!$D$3:$D$3000=$D$3,ROW(data!A$3:A$3000)-ROW(data!A$3)+1),IF(data!$D$3:$D$3000=$D$3,IF(data!$E$3:$E$3000=$F$3, ROW(data!A$3:A$3000)-ROW(data!A$3)+1))),ROWS(data!A$3:A46))),"")</f>
        <v/>
      </c>
      <c r="B49" s="34" t="str">
        <f t="array" ref="B49">IFERROR(INDEX(data!B$3:B$3000, SMALL(IF(ISBLANK($F$3),IF(data!$D$3:$D$3000=$D$3,ROW(data!B$3:B$3000)-ROW(data!B$3)+1),IF(data!$D$3:$D$3000=$D$3,IF(data!$E$3:$E$3000=$F$3, ROW(data!B$3:B$3000)-ROW(data!B$3)+1))),ROWS(data!B$3:B46))),"")</f>
        <v/>
      </c>
      <c r="C49" s="2" t="str">
        <f t="array" ref="C49">IFERROR(INDEX(data!C$3:C$3000, SMALL(IF(ISBLANK($F$3),IF(data!$D$3:$D$3000=$D$3,ROW(data!C$3:C$3000)-ROW(data!C$3)+1),IF(data!$D$3:$D$3000=$D$3,IF(data!$E$3:$E$3000=$F$3, ROW(data!C$3:C$3000)-ROW(data!C$3)+1))),ROWS(data!C$3:C46))),"")</f>
        <v/>
      </c>
      <c r="D49" s="4" t="str">
        <f t="array" ref="D49">IFERROR(INDEX(data!E$3:E$3000, SMALL(IF(ISBLANK($F$3),IF(data!$D$3:$D$3000=$D$3,ROW(data!E$3:E$3000)-ROW(data!E$3)+1),IF(data!$D$3:$D$3000=$D$3,IF(data!$E$3:$E$3000=$F$3, ROW(data!E$3:E$3000)-ROW(data!E$3)+1))),ROWS(data!E$3:E46))),"")</f>
        <v/>
      </c>
      <c r="E49" s="128" t="str">
        <f t="array" ref="E49">IFERROR(INDEX(data!F$3:F$3000, SMALL(IF(ISBLANK($F$3),IF(data!$D$3:$D$3000=$D$3,ROW(data!F$3:F$3000)-ROW(data!F$3)+1),IF(data!$D$3:$D$3000=$D$3,IF(data!$E$3:$E$3000=$F$3, ROW(data!F$3:F$3000)-ROW(data!F$3)+1))),ROWS(data!F$3:F46))),"")</f>
        <v/>
      </c>
      <c r="F49" s="129" t="str">
        <f t="array" ref="F49">IFERROR(INDEX(data!G$3:G$3000, SMALL(IF(ISBLANK($F$3),IF(data!$D$3:$D$3000=$D$3,ROW(data!G$3:G$3000)-ROW(data!G$3)+1),IF(data!$D$3:$D$3000=$D$3,IF(data!$E$3:$E$3000=$F$3, ROW(data!G$3:G$3000)-ROW(data!G$3)+1))),ROWS(data!G$3:G46))),"")</f>
        <v/>
      </c>
      <c r="G49" s="130" t="str">
        <f t="shared" si="1"/>
        <v/>
      </c>
    </row>
    <row r="50" spans="1:7">
      <c r="A50" s="150" t="str">
        <f t="array" ref="A50">IFERROR(INDEX(data!A$3:A$3000, SMALL(IF(ISBLANK($F$3),IF(data!$D$3:$D$3000=$D$3,ROW(data!A$3:A$3000)-ROW(data!A$3)+1),IF(data!$D$3:$D$3000=$D$3,IF(data!$E$3:$E$3000=$F$3, ROW(data!A$3:A$3000)-ROW(data!A$3)+1))),ROWS(data!A$3:A47))),"")</f>
        <v/>
      </c>
      <c r="B50" s="33" t="str">
        <f t="array" ref="B50">IFERROR(INDEX(data!B$3:B$3000, SMALL(IF(ISBLANK($F$3),IF(data!$D$3:$D$3000=$D$3,ROW(data!B$3:B$3000)-ROW(data!B$3)+1),IF(data!$D$3:$D$3000=$D$3,IF(data!$E$3:$E$3000=$F$3, ROW(data!B$3:B$3000)-ROW(data!B$3)+1))),ROWS(data!B$3:B47))),"")</f>
        <v/>
      </c>
      <c r="C50" s="52" t="str">
        <f t="array" ref="C50">IFERROR(INDEX(data!C$3:C$3000, SMALL(IF(ISBLANK($F$3),IF(data!$D$3:$D$3000=$D$3,ROW(data!C$3:C$3000)-ROW(data!C$3)+1),IF(data!$D$3:$D$3000=$D$3,IF(data!$E$3:$E$3000=$F$3, ROW(data!C$3:C$3000)-ROW(data!C$3)+1))),ROWS(data!C$3:C47))),"")</f>
        <v/>
      </c>
      <c r="D50" s="3" t="str">
        <f t="array" ref="D50">IFERROR(INDEX(data!E$3:E$3000, SMALL(IF(ISBLANK($F$3),IF(data!$D$3:$D$3000=$D$3,ROW(data!E$3:E$3000)-ROW(data!E$3)+1),IF(data!$D$3:$D$3000=$D$3,IF(data!$E$3:$E$3000=$F$3, ROW(data!E$3:E$3000)-ROW(data!E$3)+1))),ROWS(data!E$3:E47))),"")</f>
        <v/>
      </c>
      <c r="E50" s="125" t="str">
        <f t="array" ref="E50">IFERROR(INDEX(data!F$3:F$3000, SMALL(IF(ISBLANK($F$3),IF(data!$D$3:$D$3000=$D$3,ROW(data!F$3:F$3000)-ROW(data!F$3)+1),IF(data!$D$3:$D$3000=$D$3,IF(data!$E$3:$E$3000=$F$3, ROW(data!F$3:F$3000)-ROW(data!F$3)+1))),ROWS(data!F$3:F47))),"")</f>
        <v/>
      </c>
      <c r="F50" s="126" t="str">
        <f t="array" ref="F50">IFERROR(INDEX(data!G$3:G$3000, SMALL(IF(ISBLANK($F$3),IF(data!$D$3:$D$3000=$D$3,ROW(data!G$3:G$3000)-ROW(data!G$3)+1),IF(data!$D$3:$D$3000=$D$3,IF(data!$E$3:$E$3000=$F$3, ROW(data!G$3:G$3000)-ROW(data!G$3)+1))),ROWS(data!G$3:G47))),"")</f>
        <v/>
      </c>
      <c r="G50" s="127" t="str">
        <f t="shared" si="1"/>
        <v/>
      </c>
    </row>
    <row r="51" spans="1:7">
      <c r="A51" s="151" t="str">
        <f t="array" ref="A51">IFERROR(INDEX(data!A$3:A$3000, SMALL(IF(ISBLANK($F$3),IF(data!$D$3:$D$3000=$D$3,ROW(data!A$3:A$3000)-ROW(data!A$3)+1),IF(data!$D$3:$D$3000=$D$3,IF(data!$E$3:$E$3000=$F$3, ROW(data!A$3:A$3000)-ROW(data!A$3)+1))),ROWS(data!A$3:A48))),"")</f>
        <v/>
      </c>
      <c r="B51" s="34" t="str">
        <f t="array" ref="B51">IFERROR(INDEX(data!B$3:B$3000, SMALL(IF(ISBLANK($F$3),IF(data!$D$3:$D$3000=$D$3,ROW(data!B$3:B$3000)-ROW(data!B$3)+1),IF(data!$D$3:$D$3000=$D$3,IF(data!$E$3:$E$3000=$F$3, ROW(data!B$3:B$3000)-ROW(data!B$3)+1))),ROWS(data!B$3:B48))),"")</f>
        <v/>
      </c>
      <c r="C51" s="2" t="str">
        <f t="array" ref="C51">IFERROR(INDEX(data!C$3:C$3000, SMALL(IF(ISBLANK($F$3),IF(data!$D$3:$D$3000=$D$3,ROW(data!C$3:C$3000)-ROW(data!C$3)+1),IF(data!$D$3:$D$3000=$D$3,IF(data!$E$3:$E$3000=$F$3, ROW(data!C$3:C$3000)-ROW(data!C$3)+1))),ROWS(data!C$3:C48))),"")</f>
        <v/>
      </c>
      <c r="D51" s="4" t="str">
        <f t="array" ref="D51">IFERROR(INDEX(data!E$3:E$3000, SMALL(IF(ISBLANK($F$3),IF(data!$D$3:$D$3000=$D$3,ROW(data!E$3:E$3000)-ROW(data!E$3)+1),IF(data!$D$3:$D$3000=$D$3,IF(data!$E$3:$E$3000=$F$3, ROW(data!E$3:E$3000)-ROW(data!E$3)+1))),ROWS(data!E$3:E48))),"")</f>
        <v/>
      </c>
      <c r="E51" s="128" t="str">
        <f t="array" ref="E51">IFERROR(INDEX(data!F$3:F$3000, SMALL(IF(ISBLANK($F$3),IF(data!$D$3:$D$3000=$D$3,ROW(data!F$3:F$3000)-ROW(data!F$3)+1),IF(data!$D$3:$D$3000=$D$3,IF(data!$E$3:$E$3000=$F$3, ROW(data!F$3:F$3000)-ROW(data!F$3)+1))),ROWS(data!F$3:F48))),"")</f>
        <v/>
      </c>
      <c r="F51" s="129" t="str">
        <f t="array" ref="F51">IFERROR(INDEX(data!G$3:G$3000, SMALL(IF(ISBLANK($F$3),IF(data!$D$3:$D$3000=$D$3,ROW(data!G$3:G$3000)-ROW(data!G$3)+1),IF(data!$D$3:$D$3000=$D$3,IF(data!$E$3:$E$3000=$F$3, ROW(data!G$3:G$3000)-ROW(data!G$3)+1))),ROWS(data!G$3:G48))),"")</f>
        <v/>
      </c>
      <c r="G51" s="130" t="str">
        <f t="shared" si="1"/>
        <v/>
      </c>
    </row>
    <row r="52" spans="1:7">
      <c r="A52" s="150" t="str">
        <f t="array" ref="A52">IFERROR(INDEX(data!A$3:A$3000, SMALL(IF(ISBLANK($F$3),IF(data!$D$3:$D$3000=$D$3,ROW(data!A$3:A$3000)-ROW(data!A$3)+1),IF(data!$D$3:$D$3000=$D$3,IF(data!$E$3:$E$3000=$F$3, ROW(data!A$3:A$3000)-ROW(data!A$3)+1))),ROWS(data!A$3:A49))),"")</f>
        <v/>
      </c>
      <c r="B52" s="33" t="str">
        <f t="array" ref="B52">IFERROR(INDEX(data!B$3:B$3000, SMALL(IF(ISBLANK($F$3),IF(data!$D$3:$D$3000=$D$3,ROW(data!B$3:B$3000)-ROW(data!B$3)+1),IF(data!$D$3:$D$3000=$D$3,IF(data!$E$3:$E$3000=$F$3, ROW(data!B$3:B$3000)-ROW(data!B$3)+1))),ROWS(data!B$3:B49))),"")</f>
        <v/>
      </c>
      <c r="C52" s="52" t="str">
        <f t="array" ref="C52">IFERROR(INDEX(data!C$3:C$3000, SMALL(IF(ISBLANK($F$3),IF(data!$D$3:$D$3000=$D$3,ROW(data!C$3:C$3000)-ROW(data!C$3)+1),IF(data!$D$3:$D$3000=$D$3,IF(data!$E$3:$E$3000=$F$3, ROW(data!C$3:C$3000)-ROW(data!C$3)+1))),ROWS(data!C$3:C49))),"")</f>
        <v/>
      </c>
      <c r="D52" s="3" t="str">
        <f t="array" ref="D52">IFERROR(INDEX(data!E$3:E$3000, SMALL(IF(ISBLANK($F$3),IF(data!$D$3:$D$3000=$D$3,ROW(data!E$3:E$3000)-ROW(data!E$3)+1),IF(data!$D$3:$D$3000=$D$3,IF(data!$E$3:$E$3000=$F$3, ROW(data!E$3:E$3000)-ROW(data!E$3)+1))),ROWS(data!E$3:E49))),"")</f>
        <v/>
      </c>
      <c r="E52" s="125" t="str">
        <f t="array" ref="E52">IFERROR(INDEX(data!F$3:F$3000, SMALL(IF(ISBLANK($F$3),IF(data!$D$3:$D$3000=$D$3,ROW(data!F$3:F$3000)-ROW(data!F$3)+1),IF(data!$D$3:$D$3000=$D$3,IF(data!$E$3:$E$3000=$F$3, ROW(data!F$3:F$3000)-ROW(data!F$3)+1))),ROWS(data!F$3:F49))),"")</f>
        <v/>
      </c>
      <c r="F52" s="126" t="str">
        <f t="array" ref="F52">IFERROR(INDEX(data!G$3:G$3000, SMALL(IF(ISBLANK($F$3),IF(data!$D$3:$D$3000=$D$3,ROW(data!G$3:G$3000)-ROW(data!G$3)+1),IF(data!$D$3:$D$3000=$D$3,IF(data!$E$3:$E$3000=$F$3, ROW(data!G$3:G$3000)-ROW(data!G$3)+1))),ROWS(data!G$3:G49))),"")</f>
        <v/>
      </c>
      <c r="G52" s="127" t="str">
        <f t="shared" si="1"/>
        <v/>
      </c>
    </row>
    <row r="53" spans="1:7">
      <c r="A53" s="151" t="str">
        <f t="array" ref="A53">IFERROR(INDEX(data!A$3:A$3000, SMALL(IF(ISBLANK($F$3),IF(data!$D$3:$D$3000=$D$3,ROW(data!A$3:A$3000)-ROW(data!A$3)+1),IF(data!$D$3:$D$3000=$D$3,IF(data!$E$3:$E$3000=$F$3, ROW(data!A$3:A$3000)-ROW(data!A$3)+1))),ROWS(data!A$3:A50))),"")</f>
        <v/>
      </c>
      <c r="B53" s="34" t="str">
        <f t="array" ref="B53">IFERROR(INDEX(data!B$3:B$3000, SMALL(IF(ISBLANK($F$3),IF(data!$D$3:$D$3000=$D$3,ROW(data!B$3:B$3000)-ROW(data!B$3)+1),IF(data!$D$3:$D$3000=$D$3,IF(data!$E$3:$E$3000=$F$3, ROW(data!B$3:B$3000)-ROW(data!B$3)+1))),ROWS(data!B$3:B50))),"")</f>
        <v/>
      </c>
      <c r="C53" s="2" t="str">
        <f t="array" ref="C53">IFERROR(INDEX(data!C$3:C$3000, SMALL(IF(ISBLANK($F$3),IF(data!$D$3:$D$3000=$D$3,ROW(data!C$3:C$3000)-ROW(data!C$3)+1),IF(data!$D$3:$D$3000=$D$3,IF(data!$E$3:$E$3000=$F$3, ROW(data!C$3:C$3000)-ROW(data!C$3)+1))),ROWS(data!C$3:C50))),"")</f>
        <v/>
      </c>
      <c r="D53" s="4" t="str">
        <f t="array" ref="D53">IFERROR(INDEX(data!E$3:E$3000, SMALL(IF(ISBLANK($F$3),IF(data!$D$3:$D$3000=$D$3,ROW(data!E$3:E$3000)-ROW(data!E$3)+1),IF(data!$D$3:$D$3000=$D$3,IF(data!$E$3:$E$3000=$F$3, ROW(data!E$3:E$3000)-ROW(data!E$3)+1))),ROWS(data!E$3:E50))),"")</f>
        <v/>
      </c>
      <c r="E53" s="128" t="str">
        <f t="array" ref="E53">IFERROR(INDEX(data!F$3:F$3000, SMALL(IF(ISBLANK($F$3),IF(data!$D$3:$D$3000=$D$3,ROW(data!F$3:F$3000)-ROW(data!F$3)+1),IF(data!$D$3:$D$3000=$D$3,IF(data!$E$3:$E$3000=$F$3, ROW(data!F$3:F$3000)-ROW(data!F$3)+1))),ROWS(data!F$3:F50))),"")</f>
        <v/>
      </c>
      <c r="F53" s="129" t="str">
        <f t="array" ref="F53">IFERROR(INDEX(data!G$3:G$3000, SMALL(IF(ISBLANK($F$3),IF(data!$D$3:$D$3000=$D$3,ROW(data!G$3:G$3000)-ROW(data!G$3)+1),IF(data!$D$3:$D$3000=$D$3,IF(data!$E$3:$E$3000=$F$3, ROW(data!G$3:G$3000)-ROW(data!G$3)+1))),ROWS(data!G$3:G50))),"")</f>
        <v/>
      </c>
      <c r="G53" s="130" t="str">
        <f t="shared" si="1"/>
        <v/>
      </c>
    </row>
    <row r="54" spans="1:7">
      <c r="A54" s="150" t="str">
        <f t="array" ref="A54">IFERROR(INDEX(data!A$3:A$3000, SMALL(IF(ISBLANK($F$3),IF(data!$D$3:$D$3000=$D$3,ROW(data!A$3:A$3000)-ROW(data!A$3)+1),IF(data!$D$3:$D$3000=$D$3,IF(data!$E$3:$E$3000=$F$3, ROW(data!A$3:A$3000)-ROW(data!A$3)+1))),ROWS(data!A$3:A51))),"")</f>
        <v/>
      </c>
      <c r="B54" s="33" t="str">
        <f t="array" ref="B54">IFERROR(INDEX(data!B$3:B$3000, SMALL(IF(ISBLANK($F$3),IF(data!$D$3:$D$3000=$D$3,ROW(data!B$3:B$3000)-ROW(data!B$3)+1),IF(data!$D$3:$D$3000=$D$3,IF(data!$E$3:$E$3000=$F$3, ROW(data!B$3:B$3000)-ROW(data!B$3)+1))),ROWS(data!B$3:B51))),"")</f>
        <v/>
      </c>
      <c r="C54" s="52" t="str">
        <f t="array" ref="C54">IFERROR(INDEX(data!C$3:C$3000, SMALL(IF(ISBLANK($F$3),IF(data!$D$3:$D$3000=$D$3,ROW(data!C$3:C$3000)-ROW(data!C$3)+1),IF(data!$D$3:$D$3000=$D$3,IF(data!$E$3:$E$3000=$F$3, ROW(data!C$3:C$3000)-ROW(data!C$3)+1))),ROWS(data!C$3:C51))),"")</f>
        <v/>
      </c>
      <c r="D54" s="3" t="str">
        <f t="array" ref="D54">IFERROR(INDEX(data!E$3:E$3000, SMALL(IF(ISBLANK($F$3),IF(data!$D$3:$D$3000=$D$3,ROW(data!E$3:E$3000)-ROW(data!E$3)+1),IF(data!$D$3:$D$3000=$D$3,IF(data!$E$3:$E$3000=$F$3, ROW(data!E$3:E$3000)-ROW(data!E$3)+1))),ROWS(data!E$3:E51))),"")</f>
        <v/>
      </c>
      <c r="E54" s="125" t="str">
        <f t="array" ref="E54">IFERROR(INDEX(data!F$3:F$3000, SMALL(IF(ISBLANK($F$3),IF(data!$D$3:$D$3000=$D$3,ROW(data!F$3:F$3000)-ROW(data!F$3)+1),IF(data!$D$3:$D$3000=$D$3,IF(data!$E$3:$E$3000=$F$3, ROW(data!F$3:F$3000)-ROW(data!F$3)+1))),ROWS(data!F$3:F51))),"")</f>
        <v/>
      </c>
      <c r="F54" s="126" t="str">
        <f t="array" ref="F54">IFERROR(INDEX(data!G$3:G$3000, SMALL(IF(ISBLANK($F$3),IF(data!$D$3:$D$3000=$D$3,ROW(data!G$3:G$3000)-ROW(data!G$3)+1),IF(data!$D$3:$D$3000=$D$3,IF(data!$E$3:$E$3000=$F$3, ROW(data!G$3:G$3000)-ROW(data!G$3)+1))),ROWS(data!G$3:G51))),"")</f>
        <v/>
      </c>
      <c r="G54" s="127" t="str">
        <f t="shared" si="1"/>
        <v/>
      </c>
    </row>
    <row r="55" spans="1:7">
      <c r="A55" s="151" t="str">
        <f t="array" ref="A55">IFERROR(INDEX(data!A$3:A$3000, SMALL(IF(ISBLANK($F$3),IF(data!$D$3:$D$3000=$D$3,ROW(data!A$3:A$3000)-ROW(data!A$3)+1),IF(data!$D$3:$D$3000=$D$3,IF(data!$E$3:$E$3000=$F$3, ROW(data!A$3:A$3000)-ROW(data!A$3)+1))),ROWS(data!A$3:A52))),"")</f>
        <v/>
      </c>
      <c r="B55" s="34" t="str">
        <f t="array" ref="B55">IFERROR(INDEX(data!B$3:B$3000, SMALL(IF(ISBLANK($F$3),IF(data!$D$3:$D$3000=$D$3,ROW(data!B$3:B$3000)-ROW(data!B$3)+1),IF(data!$D$3:$D$3000=$D$3,IF(data!$E$3:$E$3000=$F$3, ROW(data!B$3:B$3000)-ROW(data!B$3)+1))),ROWS(data!B$3:B52))),"")</f>
        <v/>
      </c>
      <c r="C55" s="2" t="str">
        <f t="array" ref="C55">IFERROR(INDEX(data!C$3:C$3000, SMALL(IF(ISBLANK($F$3),IF(data!$D$3:$D$3000=$D$3,ROW(data!C$3:C$3000)-ROW(data!C$3)+1),IF(data!$D$3:$D$3000=$D$3,IF(data!$E$3:$E$3000=$F$3, ROW(data!C$3:C$3000)-ROW(data!C$3)+1))),ROWS(data!C$3:C52))),"")</f>
        <v/>
      </c>
      <c r="D55" s="4" t="str">
        <f t="array" ref="D55">IFERROR(INDEX(data!E$3:E$3000, SMALL(IF(ISBLANK($F$3),IF(data!$D$3:$D$3000=$D$3,ROW(data!E$3:E$3000)-ROW(data!E$3)+1),IF(data!$D$3:$D$3000=$D$3,IF(data!$E$3:$E$3000=$F$3, ROW(data!E$3:E$3000)-ROW(data!E$3)+1))),ROWS(data!E$3:E52))),"")</f>
        <v/>
      </c>
      <c r="E55" s="128" t="str">
        <f t="array" ref="E55">IFERROR(INDEX(data!F$3:F$3000, SMALL(IF(ISBLANK($F$3),IF(data!$D$3:$D$3000=$D$3,ROW(data!F$3:F$3000)-ROW(data!F$3)+1),IF(data!$D$3:$D$3000=$D$3,IF(data!$E$3:$E$3000=$F$3, ROW(data!F$3:F$3000)-ROW(data!F$3)+1))),ROWS(data!F$3:F52))),"")</f>
        <v/>
      </c>
      <c r="F55" s="129" t="str">
        <f t="array" ref="F55">IFERROR(INDEX(data!G$3:G$3000, SMALL(IF(ISBLANK($F$3),IF(data!$D$3:$D$3000=$D$3,ROW(data!G$3:G$3000)-ROW(data!G$3)+1),IF(data!$D$3:$D$3000=$D$3,IF(data!$E$3:$E$3000=$F$3, ROW(data!G$3:G$3000)-ROW(data!G$3)+1))),ROWS(data!G$3:G52))),"")</f>
        <v/>
      </c>
      <c r="G55" s="130" t="str">
        <f t="shared" si="1"/>
        <v/>
      </c>
    </row>
    <row r="56" spans="1:7">
      <c r="A56" s="150" t="str">
        <f t="array" ref="A56">IFERROR(INDEX(data!A$3:A$3000, SMALL(IF(ISBLANK($F$3),IF(data!$D$3:$D$3000=$D$3,ROW(data!A$3:A$3000)-ROW(data!A$3)+1),IF(data!$D$3:$D$3000=$D$3,IF(data!$E$3:$E$3000=$F$3, ROW(data!A$3:A$3000)-ROW(data!A$3)+1))),ROWS(data!A$3:A53))),"")</f>
        <v/>
      </c>
      <c r="B56" s="33" t="str">
        <f t="array" ref="B56">IFERROR(INDEX(data!B$3:B$3000, SMALL(IF(ISBLANK($F$3),IF(data!$D$3:$D$3000=$D$3,ROW(data!B$3:B$3000)-ROW(data!B$3)+1),IF(data!$D$3:$D$3000=$D$3,IF(data!$E$3:$E$3000=$F$3, ROW(data!B$3:B$3000)-ROW(data!B$3)+1))),ROWS(data!B$3:B53))),"")</f>
        <v/>
      </c>
      <c r="C56" s="52" t="str">
        <f t="array" ref="C56">IFERROR(INDEX(data!C$3:C$3000, SMALL(IF(ISBLANK($F$3),IF(data!$D$3:$D$3000=$D$3,ROW(data!C$3:C$3000)-ROW(data!C$3)+1),IF(data!$D$3:$D$3000=$D$3,IF(data!$E$3:$E$3000=$F$3, ROW(data!C$3:C$3000)-ROW(data!C$3)+1))),ROWS(data!C$3:C53))),"")</f>
        <v/>
      </c>
      <c r="D56" s="3" t="str">
        <f t="array" ref="D56">IFERROR(INDEX(data!E$3:E$3000, SMALL(IF(ISBLANK($F$3),IF(data!$D$3:$D$3000=$D$3,ROW(data!E$3:E$3000)-ROW(data!E$3)+1),IF(data!$D$3:$D$3000=$D$3,IF(data!$E$3:$E$3000=$F$3, ROW(data!E$3:E$3000)-ROW(data!E$3)+1))),ROWS(data!E$3:E53))),"")</f>
        <v/>
      </c>
      <c r="E56" s="125" t="str">
        <f t="array" ref="E56">IFERROR(INDEX(data!F$3:F$3000, SMALL(IF(ISBLANK($F$3),IF(data!$D$3:$D$3000=$D$3,ROW(data!F$3:F$3000)-ROW(data!F$3)+1),IF(data!$D$3:$D$3000=$D$3,IF(data!$E$3:$E$3000=$F$3, ROW(data!F$3:F$3000)-ROW(data!F$3)+1))),ROWS(data!F$3:F53))),"")</f>
        <v/>
      </c>
      <c r="F56" s="126" t="str">
        <f t="array" ref="F56">IFERROR(INDEX(data!G$3:G$3000, SMALL(IF(ISBLANK($F$3),IF(data!$D$3:$D$3000=$D$3,ROW(data!G$3:G$3000)-ROW(data!G$3)+1),IF(data!$D$3:$D$3000=$D$3,IF(data!$E$3:$E$3000=$F$3, ROW(data!G$3:G$3000)-ROW(data!G$3)+1))),ROWS(data!G$3:G53))),"")</f>
        <v/>
      </c>
      <c r="G56" s="127" t="str">
        <f t="shared" si="1"/>
        <v/>
      </c>
    </row>
    <row r="57" spans="1:7">
      <c r="A57" s="151" t="str">
        <f t="array" ref="A57">IFERROR(INDEX(data!A$3:A$3000, SMALL(IF(ISBLANK($F$3),IF(data!$D$3:$D$3000=$D$3,ROW(data!A$3:A$3000)-ROW(data!A$3)+1),IF(data!$D$3:$D$3000=$D$3,IF(data!$E$3:$E$3000=$F$3, ROW(data!A$3:A$3000)-ROW(data!A$3)+1))),ROWS(data!A$3:A54))),"")</f>
        <v/>
      </c>
      <c r="B57" s="34" t="str">
        <f t="array" ref="B57">IFERROR(INDEX(data!B$3:B$3000, SMALL(IF(ISBLANK($F$3),IF(data!$D$3:$D$3000=$D$3,ROW(data!B$3:B$3000)-ROW(data!B$3)+1),IF(data!$D$3:$D$3000=$D$3,IF(data!$E$3:$E$3000=$F$3, ROW(data!B$3:B$3000)-ROW(data!B$3)+1))),ROWS(data!B$3:B54))),"")</f>
        <v/>
      </c>
      <c r="C57" s="2" t="str">
        <f t="array" ref="C57">IFERROR(INDEX(data!C$3:C$3000, SMALL(IF(ISBLANK($F$3),IF(data!$D$3:$D$3000=$D$3,ROW(data!C$3:C$3000)-ROW(data!C$3)+1),IF(data!$D$3:$D$3000=$D$3,IF(data!$E$3:$E$3000=$F$3, ROW(data!C$3:C$3000)-ROW(data!C$3)+1))),ROWS(data!C$3:C54))),"")</f>
        <v/>
      </c>
      <c r="D57" s="4" t="str">
        <f t="array" ref="D57">IFERROR(INDEX(data!E$3:E$3000, SMALL(IF(ISBLANK($F$3),IF(data!$D$3:$D$3000=$D$3,ROW(data!E$3:E$3000)-ROW(data!E$3)+1),IF(data!$D$3:$D$3000=$D$3,IF(data!$E$3:$E$3000=$F$3, ROW(data!E$3:E$3000)-ROW(data!E$3)+1))),ROWS(data!E$3:E54))),"")</f>
        <v/>
      </c>
      <c r="E57" s="128" t="str">
        <f t="array" ref="E57">IFERROR(INDEX(data!F$3:F$3000, SMALL(IF(ISBLANK($F$3),IF(data!$D$3:$D$3000=$D$3,ROW(data!F$3:F$3000)-ROW(data!F$3)+1),IF(data!$D$3:$D$3000=$D$3,IF(data!$E$3:$E$3000=$F$3, ROW(data!F$3:F$3000)-ROW(data!F$3)+1))),ROWS(data!F$3:F54))),"")</f>
        <v/>
      </c>
      <c r="F57" s="129" t="str">
        <f t="array" ref="F57">IFERROR(INDEX(data!G$3:G$3000, SMALL(IF(ISBLANK($F$3),IF(data!$D$3:$D$3000=$D$3,ROW(data!G$3:G$3000)-ROW(data!G$3)+1),IF(data!$D$3:$D$3000=$D$3,IF(data!$E$3:$E$3000=$F$3, ROW(data!G$3:G$3000)-ROW(data!G$3)+1))),ROWS(data!G$3:G54))),"")</f>
        <v/>
      </c>
      <c r="G57" s="130" t="str">
        <f t="shared" si="1"/>
        <v/>
      </c>
    </row>
    <row r="58" spans="1:7">
      <c r="A58" s="150" t="str">
        <f t="array" ref="A58">IFERROR(INDEX(data!A$3:A$3000, SMALL(IF(ISBLANK($F$3),IF(data!$D$3:$D$3000=$D$3,ROW(data!A$3:A$3000)-ROW(data!A$3)+1),IF(data!$D$3:$D$3000=$D$3,IF(data!$E$3:$E$3000=$F$3, ROW(data!A$3:A$3000)-ROW(data!A$3)+1))),ROWS(data!A$3:A55))),"")</f>
        <v/>
      </c>
      <c r="B58" s="33" t="str">
        <f t="array" ref="B58">IFERROR(INDEX(data!B$3:B$3000, SMALL(IF(ISBLANK($F$3),IF(data!$D$3:$D$3000=$D$3,ROW(data!B$3:B$3000)-ROW(data!B$3)+1),IF(data!$D$3:$D$3000=$D$3,IF(data!$E$3:$E$3000=$F$3, ROW(data!B$3:B$3000)-ROW(data!B$3)+1))),ROWS(data!B$3:B55))),"")</f>
        <v/>
      </c>
      <c r="C58" s="52" t="str">
        <f t="array" ref="C58">IFERROR(INDEX(data!C$3:C$3000, SMALL(IF(ISBLANK($F$3),IF(data!$D$3:$D$3000=$D$3,ROW(data!C$3:C$3000)-ROW(data!C$3)+1),IF(data!$D$3:$D$3000=$D$3,IF(data!$E$3:$E$3000=$F$3, ROW(data!C$3:C$3000)-ROW(data!C$3)+1))),ROWS(data!C$3:C55))),"")</f>
        <v/>
      </c>
      <c r="D58" s="3" t="str">
        <f t="array" ref="D58">IFERROR(INDEX(data!E$3:E$3000, SMALL(IF(ISBLANK($F$3),IF(data!$D$3:$D$3000=$D$3,ROW(data!E$3:E$3000)-ROW(data!E$3)+1),IF(data!$D$3:$D$3000=$D$3,IF(data!$E$3:$E$3000=$F$3, ROW(data!E$3:E$3000)-ROW(data!E$3)+1))),ROWS(data!E$3:E55))),"")</f>
        <v/>
      </c>
      <c r="E58" s="125" t="str">
        <f t="array" ref="E58">IFERROR(INDEX(data!F$3:F$3000, SMALL(IF(ISBLANK($F$3),IF(data!$D$3:$D$3000=$D$3,ROW(data!F$3:F$3000)-ROW(data!F$3)+1),IF(data!$D$3:$D$3000=$D$3,IF(data!$E$3:$E$3000=$F$3, ROW(data!F$3:F$3000)-ROW(data!F$3)+1))),ROWS(data!F$3:F55))),"")</f>
        <v/>
      </c>
      <c r="F58" s="126" t="str">
        <f t="array" ref="F58">IFERROR(INDEX(data!G$3:G$3000, SMALL(IF(ISBLANK($F$3),IF(data!$D$3:$D$3000=$D$3,ROW(data!G$3:G$3000)-ROW(data!G$3)+1),IF(data!$D$3:$D$3000=$D$3,IF(data!$E$3:$E$3000=$F$3, ROW(data!G$3:G$3000)-ROW(data!G$3)+1))),ROWS(data!G$3:G55))),"")</f>
        <v/>
      </c>
      <c r="G58" s="127" t="str">
        <f t="shared" si="1"/>
        <v/>
      </c>
    </row>
    <row r="59" spans="1:7">
      <c r="A59" s="151" t="str">
        <f t="array" ref="A59">IFERROR(INDEX(data!A$3:A$3000, SMALL(IF(ISBLANK($F$3),IF(data!$D$3:$D$3000=$D$3,ROW(data!A$3:A$3000)-ROW(data!A$3)+1),IF(data!$D$3:$D$3000=$D$3,IF(data!$E$3:$E$3000=$F$3, ROW(data!A$3:A$3000)-ROW(data!A$3)+1))),ROWS(data!A$3:A56))),"")</f>
        <v/>
      </c>
      <c r="B59" s="34" t="str">
        <f t="array" ref="B59">IFERROR(INDEX(data!B$3:B$3000, SMALL(IF(ISBLANK($F$3),IF(data!$D$3:$D$3000=$D$3,ROW(data!B$3:B$3000)-ROW(data!B$3)+1),IF(data!$D$3:$D$3000=$D$3,IF(data!$E$3:$E$3000=$F$3, ROW(data!B$3:B$3000)-ROW(data!B$3)+1))),ROWS(data!B$3:B56))),"")</f>
        <v/>
      </c>
      <c r="C59" s="2" t="str">
        <f t="array" ref="C59">IFERROR(INDEX(data!C$3:C$3000, SMALL(IF(ISBLANK($F$3),IF(data!$D$3:$D$3000=$D$3,ROW(data!C$3:C$3000)-ROW(data!C$3)+1),IF(data!$D$3:$D$3000=$D$3,IF(data!$E$3:$E$3000=$F$3, ROW(data!C$3:C$3000)-ROW(data!C$3)+1))),ROWS(data!C$3:C56))),"")</f>
        <v/>
      </c>
      <c r="D59" s="4" t="str">
        <f t="array" ref="D59">IFERROR(INDEX(data!E$3:E$3000, SMALL(IF(ISBLANK($F$3),IF(data!$D$3:$D$3000=$D$3,ROW(data!E$3:E$3000)-ROW(data!E$3)+1),IF(data!$D$3:$D$3000=$D$3,IF(data!$E$3:$E$3000=$F$3, ROW(data!E$3:E$3000)-ROW(data!E$3)+1))),ROWS(data!E$3:E56))),"")</f>
        <v/>
      </c>
      <c r="E59" s="128" t="str">
        <f t="array" ref="E59">IFERROR(INDEX(data!F$3:F$3000, SMALL(IF(ISBLANK($F$3),IF(data!$D$3:$D$3000=$D$3,ROW(data!F$3:F$3000)-ROW(data!F$3)+1),IF(data!$D$3:$D$3000=$D$3,IF(data!$E$3:$E$3000=$F$3, ROW(data!F$3:F$3000)-ROW(data!F$3)+1))),ROWS(data!F$3:F56))),"")</f>
        <v/>
      </c>
      <c r="F59" s="129" t="str">
        <f t="array" ref="F59">IFERROR(INDEX(data!G$3:G$3000, SMALL(IF(ISBLANK($F$3),IF(data!$D$3:$D$3000=$D$3,ROW(data!G$3:G$3000)-ROW(data!G$3)+1),IF(data!$D$3:$D$3000=$D$3,IF(data!$E$3:$E$3000=$F$3, ROW(data!G$3:G$3000)-ROW(data!G$3)+1))),ROWS(data!G$3:G56))),"")</f>
        <v/>
      </c>
      <c r="G59" s="130" t="str">
        <f t="shared" si="1"/>
        <v/>
      </c>
    </row>
    <row r="60" spans="1:7">
      <c r="A60" s="150" t="str">
        <f t="array" ref="A60">IFERROR(INDEX(data!A$3:A$3000, SMALL(IF(ISBLANK($F$3),IF(data!$D$3:$D$3000=$D$3,ROW(data!A$3:A$3000)-ROW(data!A$3)+1),IF(data!$D$3:$D$3000=$D$3,IF(data!$E$3:$E$3000=$F$3, ROW(data!A$3:A$3000)-ROW(data!A$3)+1))),ROWS(data!A$3:A57))),"")</f>
        <v/>
      </c>
      <c r="B60" s="33" t="str">
        <f t="array" ref="B60">IFERROR(INDEX(data!B$3:B$3000, SMALL(IF(ISBLANK($F$3),IF(data!$D$3:$D$3000=$D$3,ROW(data!B$3:B$3000)-ROW(data!B$3)+1),IF(data!$D$3:$D$3000=$D$3,IF(data!$E$3:$E$3000=$F$3, ROW(data!B$3:B$3000)-ROW(data!B$3)+1))),ROWS(data!B$3:B57))),"")</f>
        <v/>
      </c>
      <c r="C60" s="52" t="str">
        <f t="array" ref="C60">IFERROR(INDEX(data!C$3:C$3000, SMALL(IF(ISBLANK($F$3),IF(data!$D$3:$D$3000=$D$3,ROW(data!C$3:C$3000)-ROW(data!C$3)+1),IF(data!$D$3:$D$3000=$D$3,IF(data!$E$3:$E$3000=$F$3, ROW(data!C$3:C$3000)-ROW(data!C$3)+1))),ROWS(data!C$3:C57))),"")</f>
        <v/>
      </c>
      <c r="D60" s="3" t="str">
        <f t="array" ref="D60">IFERROR(INDEX(data!E$3:E$3000, SMALL(IF(ISBLANK($F$3),IF(data!$D$3:$D$3000=$D$3,ROW(data!E$3:E$3000)-ROW(data!E$3)+1),IF(data!$D$3:$D$3000=$D$3,IF(data!$E$3:$E$3000=$F$3, ROW(data!E$3:E$3000)-ROW(data!E$3)+1))),ROWS(data!E$3:E57))),"")</f>
        <v/>
      </c>
      <c r="E60" s="125" t="str">
        <f t="array" ref="E60">IFERROR(INDEX(data!F$3:F$3000, SMALL(IF(ISBLANK($F$3),IF(data!$D$3:$D$3000=$D$3,ROW(data!F$3:F$3000)-ROW(data!F$3)+1),IF(data!$D$3:$D$3000=$D$3,IF(data!$E$3:$E$3000=$F$3, ROW(data!F$3:F$3000)-ROW(data!F$3)+1))),ROWS(data!F$3:F57))),"")</f>
        <v/>
      </c>
      <c r="F60" s="126" t="str">
        <f t="array" ref="F60">IFERROR(INDEX(data!G$3:G$3000, SMALL(IF(ISBLANK($F$3),IF(data!$D$3:$D$3000=$D$3,ROW(data!G$3:G$3000)-ROW(data!G$3)+1),IF(data!$D$3:$D$3000=$D$3,IF(data!$E$3:$E$3000=$F$3, ROW(data!G$3:G$3000)-ROW(data!G$3)+1))),ROWS(data!G$3:G57))),"")</f>
        <v/>
      </c>
      <c r="G60" s="127" t="str">
        <f t="shared" si="1"/>
        <v/>
      </c>
    </row>
    <row r="61" spans="1:7">
      <c r="A61" s="151" t="str">
        <f t="array" ref="A61">IFERROR(INDEX(data!A$3:A$3000, SMALL(IF(ISBLANK($F$3),IF(data!$D$3:$D$3000=$D$3,ROW(data!A$3:A$3000)-ROW(data!A$3)+1),IF(data!$D$3:$D$3000=$D$3,IF(data!$E$3:$E$3000=$F$3, ROW(data!A$3:A$3000)-ROW(data!A$3)+1))),ROWS(data!A$3:A58))),"")</f>
        <v/>
      </c>
      <c r="B61" s="34" t="str">
        <f t="array" ref="B61">IFERROR(INDEX(data!B$3:B$3000, SMALL(IF(ISBLANK($F$3),IF(data!$D$3:$D$3000=$D$3,ROW(data!B$3:B$3000)-ROW(data!B$3)+1),IF(data!$D$3:$D$3000=$D$3,IF(data!$E$3:$E$3000=$F$3, ROW(data!B$3:B$3000)-ROW(data!B$3)+1))),ROWS(data!B$3:B58))),"")</f>
        <v/>
      </c>
      <c r="C61" s="2" t="str">
        <f t="array" ref="C61">IFERROR(INDEX(data!C$3:C$3000, SMALL(IF(ISBLANK($F$3),IF(data!$D$3:$D$3000=$D$3,ROW(data!C$3:C$3000)-ROW(data!C$3)+1),IF(data!$D$3:$D$3000=$D$3,IF(data!$E$3:$E$3000=$F$3, ROW(data!C$3:C$3000)-ROW(data!C$3)+1))),ROWS(data!C$3:C58))),"")</f>
        <v/>
      </c>
      <c r="D61" s="4" t="str">
        <f t="array" ref="D61">IFERROR(INDEX(data!E$3:E$3000, SMALL(IF(ISBLANK($F$3),IF(data!$D$3:$D$3000=$D$3,ROW(data!E$3:E$3000)-ROW(data!E$3)+1),IF(data!$D$3:$D$3000=$D$3,IF(data!$E$3:$E$3000=$F$3, ROW(data!E$3:E$3000)-ROW(data!E$3)+1))),ROWS(data!E$3:E58))),"")</f>
        <v/>
      </c>
      <c r="E61" s="128" t="str">
        <f t="array" ref="E61">IFERROR(INDEX(data!F$3:F$3000, SMALL(IF(ISBLANK($F$3),IF(data!$D$3:$D$3000=$D$3,ROW(data!F$3:F$3000)-ROW(data!F$3)+1),IF(data!$D$3:$D$3000=$D$3,IF(data!$E$3:$E$3000=$F$3, ROW(data!F$3:F$3000)-ROW(data!F$3)+1))),ROWS(data!F$3:F58))),"")</f>
        <v/>
      </c>
      <c r="F61" s="129" t="str">
        <f t="array" ref="F61">IFERROR(INDEX(data!G$3:G$3000, SMALL(IF(ISBLANK($F$3),IF(data!$D$3:$D$3000=$D$3,ROW(data!G$3:G$3000)-ROW(data!G$3)+1),IF(data!$D$3:$D$3000=$D$3,IF(data!$E$3:$E$3000=$F$3, ROW(data!G$3:G$3000)-ROW(data!G$3)+1))),ROWS(data!G$3:G58))),"")</f>
        <v/>
      </c>
      <c r="G61" s="130" t="str">
        <f t="shared" si="1"/>
        <v/>
      </c>
    </row>
    <row r="62" spans="1:7">
      <c r="A62" s="150" t="str">
        <f t="array" ref="A62">IFERROR(INDEX(data!A$3:A$3000, SMALL(IF(ISBLANK($F$3),IF(data!$D$3:$D$3000=$D$3,ROW(data!A$3:A$3000)-ROW(data!A$3)+1),IF(data!$D$3:$D$3000=$D$3,IF(data!$E$3:$E$3000=$F$3, ROW(data!A$3:A$3000)-ROW(data!A$3)+1))),ROWS(data!A$3:A59))),"")</f>
        <v/>
      </c>
      <c r="B62" s="33" t="str">
        <f t="array" ref="B62">IFERROR(INDEX(data!B$3:B$3000, SMALL(IF(ISBLANK($F$3),IF(data!$D$3:$D$3000=$D$3,ROW(data!B$3:B$3000)-ROW(data!B$3)+1),IF(data!$D$3:$D$3000=$D$3,IF(data!$E$3:$E$3000=$F$3, ROW(data!B$3:B$3000)-ROW(data!B$3)+1))),ROWS(data!B$3:B59))),"")</f>
        <v/>
      </c>
      <c r="C62" s="52" t="str">
        <f t="array" ref="C62">IFERROR(INDEX(data!C$3:C$3000, SMALL(IF(ISBLANK($F$3),IF(data!$D$3:$D$3000=$D$3,ROW(data!C$3:C$3000)-ROW(data!C$3)+1),IF(data!$D$3:$D$3000=$D$3,IF(data!$E$3:$E$3000=$F$3, ROW(data!C$3:C$3000)-ROW(data!C$3)+1))),ROWS(data!C$3:C59))),"")</f>
        <v/>
      </c>
      <c r="D62" s="3" t="str">
        <f t="array" ref="D62">IFERROR(INDEX(data!E$3:E$3000, SMALL(IF(ISBLANK($F$3),IF(data!$D$3:$D$3000=$D$3,ROW(data!E$3:E$3000)-ROW(data!E$3)+1),IF(data!$D$3:$D$3000=$D$3,IF(data!$E$3:$E$3000=$F$3, ROW(data!E$3:E$3000)-ROW(data!E$3)+1))),ROWS(data!E$3:E59))),"")</f>
        <v/>
      </c>
      <c r="E62" s="125" t="str">
        <f t="array" ref="E62">IFERROR(INDEX(data!F$3:F$3000, SMALL(IF(ISBLANK($F$3),IF(data!$D$3:$D$3000=$D$3,ROW(data!F$3:F$3000)-ROW(data!F$3)+1),IF(data!$D$3:$D$3000=$D$3,IF(data!$E$3:$E$3000=$F$3, ROW(data!F$3:F$3000)-ROW(data!F$3)+1))),ROWS(data!F$3:F59))),"")</f>
        <v/>
      </c>
      <c r="F62" s="126" t="str">
        <f t="array" ref="F62">IFERROR(INDEX(data!G$3:G$3000, SMALL(IF(ISBLANK($F$3),IF(data!$D$3:$D$3000=$D$3,ROW(data!G$3:G$3000)-ROW(data!G$3)+1),IF(data!$D$3:$D$3000=$D$3,IF(data!$E$3:$E$3000=$F$3, ROW(data!G$3:G$3000)-ROW(data!G$3)+1))),ROWS(data!G$3:G59))),"")</f>
        <v/>
      </c>
      <c r="G62" s="127" t="str">
        <f t="shared" si="1"/>
        <v/>
      </c>
    </row>
    <row r="63" spans="1:7">
      <c r="A63" s="151" t="str">
        <f t="array" ref="A63">IFERROR(INDEX(data!A$3:A$3000, SMALL(IF(ISBLANK($F$3),IF(data!$D$3:$D$3000=$D$3,ROW(data!A$3:A$3000)-ROW(data!A$3)+1),IF(data!$D$3:$D$3000=$D$3,IF(data!$E$3:$E$3000=$F$3, ROW(data!A$3:A$3000)-ROW(data!A$3)+1))),ROWS(data!A$3:A60))),"")</f>
        <v/>
      </c>
      <c r="B63" s="34" t="str">
        <f t="array" ref="B63">IFERROR(INDEX(data!B$3:B$3000, SMALL(IF(ISBLANK($F$3),IF(data!$D$3:$D$3000=$D$3,ROW(data!B$3:B$3000)-ROW(data!B$3)+1),IF(data!$D$3:$D$3000=$D$3,IF(data!$E$3:$E$3000=$F$3, ROW(data!B$3:B$3000)-ROW(data!B$3)+1))),ROWS(data!B$3:B60))),"")</f>
        <v/>
      </c>
      <c r="C63" s="2" t="str">
        <f t="array" ref="C63">IFERROR(INDEX(data!C$3:C$3000, SMALL(IF(ISBLANK($F$3),IF(data!$D$3:$D$3000=$D$3,ROW(data!C$3:C$3000)-ROW(data!C$3)+1),IF(data!$D$3:$D$3000=$D$3,IF(data!$E$3:$E$3000=$F$3, ROW(data!C$3:C$3000)-ROW(data!C$3)+1))),ROWS(data!C$3:C60))),"")</f>
        <v/>
      </c>
      <c r="D63" s="4" t="str">
        <f t="array" ref="D63">IFERROR(INDEX(data!E$3:E$3000, SMALL(IF(ISBLANK($F$3),IF(data!$D$3:$D$3000=$D$3,ROW(data!E$3:E$3000)-ROW(data!E$3)+1),IF(data!$D$3:$D$3000=$D$3,IF(data!$E$3:$E$3000=$F$3, ROW(data!E$3:E$3000)-ROW(data!E$3)+1))),ROWS(data!E$3:E60))),"")</f>
        <v/>
      </c>
      <c r="E63" s="128" t="str">
        <f t="array" ref="E63">IFERROR(INDEX(data!F$3:F$3000, SMALL(IF(ISBLANK($F$3),IF(data!$D$3:$D$3000=$D$3,ROW(data!F$3:F$3000)-ROW(data!F$3)+1),IF(data!$D$3:$D$3000=$D$3,IF(data!$E$3:$E$3000=$F$3, ROW(data!F$3:F$3000)-ROW(data!F$3)+1))),ROWS(data!F$3:F60))),"")</f>
        <v/>
      </c>
      <c r="F63" s="129" t="str">
        <f t="array" ref="F63">IFERROR(INDEX(data!G$3:G$3000, SMALL(IF(ISBLANK($F$3),IF(data!$D$3:$D$3000=$D$3,ROW(data!G$3:G$3000)-ROW(data!G$3)+1),IF(data!$D$3:$D$3000=$D$3,IF(data!$E$3:$E$3000=$F$3, ROW(data!G$3:G$3000)-ROW(data!G$3)+1))),ROWS(data!G$3:G60))),"")</f>
        <v/>
      </c>
      <c r="G63" s="130" t="str">
        <f t="shared" si="1"/>
        <v/>
      </c>
    </row>
    <row r="64" spans="1:7">
      <c r="A64" s="150" t="str">
        <f t="array" ref="A64">IFERROR(INDEX(data!A$3:A$3000, SMALL(IF(ISBLANK($F$3),IF(data!$D$3:$D$3000=$D$3,ROW(data!A$3:A$3000)-ROW(data!A$3)+1),IF(data!$D$3:$D$3000=$D$3,IF(data!$E$3:$E$3000=$F$3, ROW(data!A$3:A$3000)-ROW(data!A$3)+1))),ROWS(data!A$3:A61))),"")</f>
        <v/>
      </c>
      <c r="B64" s="33" t="str">
        <f t="array" ref="B64">IFERROR(INDEX(data!B$3:B$3000, SMALL(IF(ISBLANK($F$3),IF(data!$D$3:$D$3000=$D$3,ROW(data!B$3:B$3000)-ROW(data!B$3)+1),IF(data!$D$3:$D$3000=$D$3,IF(data!$E$3:$E$3000=$F$3, ROW(data!B$3:B$3000)-ROW(data!B$3)+1))),ROWS(data!B$3:B61))),"")</f>
        <v/>
      </c>
      <c r="C64" s="52" t="str">
        <f t="array" ref="C64">IFERROR(INDEX(data!C$3:C$3000, SMALL(IF(ISBLANK($F$3),IF(data!$D$3:$D$3000=$D$3,ROW(data!C$3:C$3000)-ROW(data!C$3)+1),IF(data!$D$3:$D$3000=$D$3,IF(data!$E$3:$E$3000=$F$3, ROW(data!C$3:C$3000)-ROW(data!C$3)+1))),ROWS(data!C$3:C61))),"")</f>
        <v/>
      </c>
      <c r="D64" s="3" t="str">
        <f t="array" ref="D64">IFERROR(INDEX(data!E$3:E$3000, SMALL(IF(ISBLANK($F$3),IF(data!$D$3:$D$3000=$D$3,ROW(data!E$3:E$3000)-ROW(data!E$3)+1),IF(data!$D$3:$D$3000=$D$3,IF(data!$E$3:$E$3000=$F$3, ROW(data!E$3:E$3000)-ROW(data!E$3)+1))),ROWS(data!E$3:E61))),"")</f>
        <v/>
      </c>
      <c r="E64" s="125" t="str">
        <f t="array" ref="E64">IFERROR(INDEX(data!F$3:F$3000, SMALL(IF(ISBLANK($F$3),IF(data!$D$3:$D$3000=$D$3,ROW(data!F$3:F$3000)-ROW(data!F$3)+1),IF(data!$D$3:$D$3000=$D$3,IF(data!$E$3:$E$3000=$F$3, ROW(data!F$3:F$3000)-ROW(data!F$3)+1))),ROWS(data!F$3:F61))),"")</f>
        <v/>
      </c>
      <c r="F64" s="126" t="str">
        <f t="array" ref="F64">IFERROR(INDEX(data!G$3:G$3000, SMALL(IF(ISBLANK($F$3),IF(data!$D$3:$D$3000=$D$3,ROW(data!G$3:G$3000)-ROW(data!G$3)+1),IF(data!$D$3:$D$3000=$D$3,IF(data!$E$3:$E$3000=$F$3, ROW(data!G$3:G$3000)-ROW(data!G$3)+1))),ROWS(data!G$3:G61))),"")</f>
        <v/>
      </c>
      <c r="G64" s="127" t="str">
        <f t="shared" si="1"/>
        <v/>
      </c>
    </row>
    <row r="65" spans="1:7">
      <c r="A65" s="151" t="str">
        <f t="array" ref="A65">IFERROR(INDEX(data!A$3:A$3000, SMALL(IF(ISBLANK($F$3),IF(data!$D$3:$D$3000=$D$3,ROW(data!A$3:A$3000)-ROW(data!A$3)+1),IF(data!$D$3:$D$3000=$D$3,IF(data!$E$3:$E$3000=$F$3, ROW(data!A$3:A$3000)-ROW(data!A$3)+1))),ROWS(data!A$3:A62))),"")</f>
        <v/>
      </c>
      <c r="B65" s="34" t="str">
        <f t="array" ref="B65">IFERROR(INDEX(data!B$3:B$3000, SMALL(IF(ISBLANK($F$3),IF(data!$D$3:$D$3000=$D$3,ROW(data!B$3:B$3000)-ROW(data!B$3)+1),IF(data!$D$3:$D$3000=$D$3,IF(data!$E$3:$E$3000=$F$3, ROW(data!B$3:B$3000)-ROW(data!B$3)+1))),ROWS(data!B$3:B62))),"")</f>
        <v/>
      </c>
      <c r="C65" s="2" t="str">
        <f t="array" ref="C65">IFERROR(INDEX(data!C$3:C$3000, SMALL(IF(ISBLANK($F$3),IF(data!$D$3:$D$3000=$D$3,ROW(data!C$3:C$3000)-ROW(data!C$3)+1),IF(data!$D$3:$D$3000=$D$3,IF(data!$E$3:$E$3000=$F$3, ROW(data!C$3:C$3000)-ROW(data!C$3)+1))),ROWS(data!C$3:C62))),"")</f>
        <v/>
      </c>
      <c r="D65" s="4" t="str">
        <f t="array" ref="D65">IFERROR(INDEX(data!E$3:E$3000, SMALL(IF(ISBLANK($F$3),IF(data!$D$3:$D$3000=$D$3,ROW(data!E$3:E$3000)-ROW(data!E$3)+1),IF(data!$D$3:$D$3000=$D$3,IF(data!$E$3:$E$3000=$F$3, ROW(data!E$3:E$3000)-ROW(data!E$3)+1))),ROWS(data!E$3:E62))),"")</f>
        <v/>
      </c>
      <c r="E65" s="128" t="str">
        <f t="array" ref="E65">IFERROR(INDEX(data!F$3:F$3000, SMALL(IF(ISBLANK($F$3),IF(data!$D$3:$D$3000=$D$3,ROW(data!F$3:F$3000)-ROW(data!F$3)+1),IF(data!$D$3:$D$3000=$D$3,IF(data!$E$3:$E$3000=$F$3, ROW(data!F$3:F$3000)-ROW(data!F$3)+1))),ROWS(data!F$3:F62))),"")</f>
        <v/>
      </c>
      <c r="F65" s="129" t="str">
        <f t="array" ref="F65">IFERROR(INDEX(data!G$3:G$3000, SMALL(IF(ISBLANK($F$3),IF(data!$D$3:$D$3000=$D$3,ROW(data!G$3:G$3000)-ROW(data!G$3)+1),IF(data!$D$3:$D$3000=$D$3,IF(data!$E$3:$E$3000=$F$3, ROW(data!G$3:G$3000)-ROW(data!G$3)+1))),ROWS(data!G$3:G62))),"")</f>
        <v/>
      </c>
      <c r="G65" s="130" t="str">
        <f t="shared" si="1"/>
        <v/>
      </c>
    </row>
    <row r="66" spans="1:7">
      <c r="A66" s="150" t="str">
        <f t="array" ref="A66">IFERROR(INDEX(data!A$3:A$3000, SMALL(IF(ISBLANK($F$3),IF(data!$D$3:$D$3000=$D$3,ROW(data!A$3:A$3000)-ROW(data!A$3)+1),IF(data!$D$3:$D$3000=$D$3,IF(data!$E$3:$E$3000=$F$3, ROW(data!A$3:A$3000)-ROW(data!A$3)+1))),ROWS(data!A$3:A63))),"")</f>
        <v/>
      </c>
      <c r="B66" s="33" t="str">
        <f t="array" ref="B66">IFERROR(INDEX(data!B$3:B$3000, SMALL(IF(ISBLANK($F$3),IF(data!$D$3:$D$3000=$D$3,ROW(data!B$3:B$3000)-ROW(data!B$3)+1),IF(data!$D$3:$D$3000=$D$3,IF(data!$E$3:$E$3000=$F$3, ROW(data!B$3:B$3000)-ROW(data!B$3)+1))),ROWS(data!B$3:B63))),"")</f>
        <v/>
      </c>
      <c r="C66" s="52" t="str">
        <f t="array" ref="C66">IFERROR(INDEX(data!C$3:C$3000, SMALL(IF(ISBLANK($F$3),IF(data!$D$3:$D$3000=$D$3,ROW(data!C$3:C$3000)-ROW(data!C$3)+1),IF(data!$D$3:$D$3000=$D$3,IF(data!$E$3:$E$3000=$F$3, ROW(data!C$3:C$3000)-ROW(data!C$3)+1))),ROWS(data!C$3:C63))),"")</f>
        <v/>
      </c>
      <c r="D66" s="3" t="str">
        <f t="array" ref="D66">IFERROR(INDEX(data!E$3:E$3000, SMALL(IF(ISBLANK($F$3),IF(data!$D$3:$D$3000=$D$3,ROW(data!E$3:E$3000)-ROW(data!E$3)+1),IF(data!$D$3:$D$3000=$D$3,IF(data!$E$3:$E$3000=$F$3, ROW(data!E$3:E$3000)-ROW(data!E$3)+1))),ROWS(data!E$3:E63))),"")</f>
        <v/>
      </c>
      <c r="E66" s="125" t="str">
        <f t="array" ref="E66">IFERROR(INDEX(data!F$3:F$3000, SMALL(IF(ISBLANK($F$3),IF(data!$D$3:$D$3000=$D$3,ROW(data!F$3:F$3000)-ROW(data!F$3)+1),IF(data!$D$3:$D$3000=$D$3,IF(data!$E$3:$E$3000=$F$3, ROW(data!F$3:F$3000)-ROW(data!F$3)+1))),ROWS(data!F$3:F63))),"")</f>
        <v/>
      </c>
      <c r="F66" s="126" t="str">
        <f t="array" ref="F66">IFERROR(INDEX(data!G$3:G$3000, SMALL(IF(ISBLANK($F$3),IF(data!$D$3:$D$3000=$D$3,ROW(data!G$3:G$3000)-ROW(data!G$3)+1),IF(data!$D$3:$D$3000=$D$3,IF(data!$E$3:$E$3000=$F$3, ROW(data!G$3:G$3000)-ROW(data!G$3)+1))),ROWS(data!G$3:G63))),"")</f>
        <v/>
      </c>
      <c r="G66" s="127" t="str">
        <f t="shared" si="1"/>
        <v/>
      </c>
    </row>
    <row r="67" spans="1:7">
      <c r="A67" s="151" t="str">
        <f t="array" ref="A67">IFERROR(INDEX(data!A$3:A$3000, SMALL(IF(ISBLANK($F$3),IF(data!$D$3:$D$3000=$D$3,ROW(data!A$3:A$3000)-ROW(data!A$3)+1),IF(data!$D$3:$D$3000=$D$3,IF(data!$E$3:$E$3000=$F$3, ROW(data!A$3:A$3000)-ROW(data!A$3)+1))),ROWS(data!A$3:A64))),"")</f>
        <v/>
      </c>
      <c r="B67" s="34" t="str">
        <f t="array" ref="B67">IFERROR(INDEX(data!B$3:B$3000, SMALL(IF(ISBLANK($F$3),IF(data!$D$3:$D$3000=$D$3,ROW(data!B$3:B$3000)-ROW(data!B$3)+1),IF(data!$D$3:$D$3000=$D$3,IF(data!$E$3:$E$3000=$F$3, ROW(data!B$3:B$3000)-ROW(data!B$3)+1))),ROWS(data!B$3:B64))),"")</f>
        <v/>
      </c>
      <c r="C67" s="2" t="str">
        <f t="array" ref="C67">IFERROR(INDEX(data!C$3:C$3000, SMALL(IF(ISBLANK($F$3),IF(data!$D$3:$D$3000=$D$3,ROW(data!C$3:C$3000)-ROW(data!C$3)+1),IF(data!$D$3:$D$3000=$D$3,IF(data!$E$3:$E$3000=$F$3, ROW(data!C$3:C$3000)-ROW(data!C$3)+1))),ROWS(data!C$3:C64))),"")</f>
        <v/>
      </c>
      <c r="D67" s="4" t="str">
        <f t="array" ref="D67">IFERROR(INDEX(data!E$3:E$3000, SMALL(IF(ISBLANK($F$3),IF(data!$D$3:$D$3000=$D$3,ROW(data!E$3:E$3000)-ROW(data!E$3)+1),IF(data!$D$3:$D$3000=$D$3,IF(data!$E$3:$E$3000=$F$3, ROW(data!E$3:E$3000)-ROW(data!E$3)+1))),ROWS(data!E$3:E64))),"")</f>
        <v/>
      </c>
      <c r="E67" s="128" t="str">
        <f t="array" ref="E67">IFERROR(INDEX(data!F$3:F$3000, SMALL(IF(ISBLANK($F$3),IF(data!$D$3:$D$3000=$D$3,ROW(data!F$3:F$3000)-ROW(data!F$3)+1),IF(data!$D$3:$D$3000=$D$3,IF(data!$E$3:$E$3000=$F$3, ROW(data!F$3:F$3000)-ROW(data!F$3)+1))),ROWS(data!F$3:F64))),"")</f>
        <v/>
      </c>
      <c r="F67" s="129" t="str">
        <f t="array" ref="F67">IFERROR(INDEX(data!G$3:G$3000, SMALL(IF(ISBLANK($F$3),IF(data!$D$3:$D$3000=$D$3,ROW(data!G$3:G$3000)-ROW(data!G$3)+1),IF(data!$D$3:$D$3000=$D$3,IF(data!$E$3:$E$3000=$F$3, ROW(data!G$3:G$3000)-ROW(data!G$3)+1))),ROWS(data!G$3:G64))),"")</f>
        <v/>
      </c>
      <c r="G67" s="130" t="str">
        <f t="shared" si="1"/>
        <v/>
      </c>
    </row>
    <row r="68" spans="1:7">
      <c r="A68" s="150" t="str">
        <f t="array" ref="A68">IFERROR(INDEX(data!A$3:A$3000, SMALL(IF(ISBLANK($F$3),IF(data!$D$3:$D$3000=$D$3,ROW(data!A$3:A$3000)-ROW(data!A$3)+1),IF(data!$D$3:$D$3000=$D$3,IF(data!$E$3:$E$3000=$F$3, ROW(data!A$3:A$3000)-ROW(data!A$3)+1))),ROWS(data!A$3:A65))),"")</f>
        <v/>
      </c>
      <c r="B68" s="33" t="str">
        <f t="array" ref="B68">IFERROR(INDEX(data!B$3:B$3000, SMALL(IF(ISBLANK($F$3),IF(data!$D$3:$D$3000=$D$3,ROW(data!B$3:B$3000)-ROW(data!B$3)+1),IF(data!$D$3:$D$3000=$D$3,IF(data!$E$3:$E$3000=$F$3, ROW(data!B$3:B$3000)-ROW(data!B$3)+1))),ROWS(data!B$3:B65))),"")</f>
        <v/>
      </c>
      <c r="C68" s="52" t="str">
        <f t="array" ref="C68">IFERROR(INDEX(data!C$3:C$3000, SMALL(IF(ISBLANK($F$3),IF(data!$D$3:$D$3000=$D$3,ROW(data!C$3:C$3000)-ROW(data!C$3)+1),IF(data!$D$3:$D$3000=$D$3,IF(data!$E$3:$E$3000=$F$3, ROW(data!C$3:C$3000)-ROW(data!C$3)+1))),ROWS(data!C$3:C65))),"")</f>
        <v/>
      </c>
      <c r="D68" s="3" t="str">
        <f t="array" ref="D68">IFERROR(INDEX(data!E$3:E$3000, SMALL(IF(ISBLANK($F$3),IF(data!$D$3:$D$3000=$D$3,ROW(data!E$3:E$3000)-ROW(data!E$3)+1),IF(data!$D$3:$D$3000=$D$3,IF(data!$E$3:$E$3000=$F$3, ROW(data!E$3:E$3000)-ROW(data!E$3)+1))),ROWS(data!E$3:E65))),"")</f>
        <v/>
      </c>
      <c r="E68" s="125" t="str">
        <f t="array" ref="E68">IFERROR(INDEX(data!F$3:F$3000, SMALL(IF(ISBLANK($F$3),IF(data!$D$3:$D$3000=$D$3,ROW(data!F$3:F$3000)-ROW(data!F$3)+1),IF(data!$D$3:$D$3000=$D$3,IF(data!$E$3:$E$3000=$F$3, ROW(data!F$3:F$3000)-ROW(data!F$3)+1))),ROWS(data!F$3:F65))),"")</f>
        <v/>
      </c>
      <c r="F68" s="126" t="str">
        <f t="array" ref="F68">IFERROR(INDEX(data!G$3:G$3000, SMALL(IF(ISBLANK($F$3),IF(data!$D$3:$D$3000=$D$3,ROW(data!G$3:G$3000)-ROW(data!G$3)+1),IF(data!$D$3:$D$3000=$D$3,IF(data!$E$3:$E$3000=$F$3, ROW(data!G$3:G$3000)-ROW(data!G$3)+1))),ROWS(data!G$3:G65))),"")</f>
        <v/>
      </c>
      <c r="G68" s="127" t="str">
        <f t="shared" si="1"/>
        <v/>
      </c>
    </row>
    <row r="69" spans="1:7">
      <c r="A69" s="151" t="str">
        <f t="array" ref="A69">IFERROR(INDEX(data!A$3:A$3000, SMALL(IF(ISBLANK($F$3),IF(data!$D$3:$D$3000=$D$3,ROW(data!A$3:A$3000)-ROW(data!A$3)+1),IF(data!$D$3:$D$3000=$D$3,IF(data!$E$3:$E$3000=$F$3, ROW(data!A$3:A$3000)-ROW(data!A$3)+1))),ROWS(data!A$3:A66))),"")</f>
        <v/>
      </c>
      <c r="B69" s="34" t="str">
        <f t="array" ref="B69">IFERROR(INDEX(data!B$3:B$3000, SMALL(IF(ISBLANK($F$3),IF(data!$D$3:$D$3000=$D$3,ROW(data!B$3:B$3000)-ROW(data!B$3)+1),IF(data!$D$3:$D$3000=$D$3,IF(data!$E$3:$E$3000=$F$3, ROW(data!B$3:B$3000)-ROW(data!B$3)+1))),ROWS(data!B$3:B66))),"")</f>
        <v/>
      </c>
      <c r="C69" s="2" t="str">
        <f t="array" ref="C69">IFERROR(INDEX(data!C$3:C$3000, SMALL(IF(ISBLANK($F$3),IF(data!$D$3:$D$3000=$D$3,ROW(data!C$3:C$3000)-ROW(data!C$3)+1),IF(data!$D$3:$D$3000=$D$3,IF(data!$E$3:$E$3000=$F$3, ROW(data!C$3:C$3000)-ROW(data!C$3)+1))),ROWS(data!C$3:C66))),"")</f>
        <v/>
      </c>
      <c r="D69" s="4" t="str">
        <f t="array" ref="D69">IFERROR(INDEX(data!E$3:E$3000, SMALL(IF(ISBLANK($F$3),IF(data!$D$3:$D$3000=$D$3,ROW(data!E$3:E$3000)-ROW(data!E$3)+1),IF(data!$D$3:$D$3000=$D$3,IF(data!$E$3:$E$3000=$F$3, ROW(data!E$3:E$3000)-ROW(data!E$3)+1))),ROWS(data!E$3:E66))),"")</f>
        <v/>
      </c>
      <c r="E69" s="128" t="str">
        <f t="array" ref="E69">IFERROR(INDEX(data!F$3:F$3000, SMALL(IF(ISBLANK($F$3),IF(data!$D$3:$D$3000=$D$3,ROW(data!F$3:F$3000)-ROW(data!F$3)+1),IF(data!$D$3:$D$3000=$D$3,IF(data!$E$3:$E$3000=$F$3, ROW(data!F$3:F$3000)-ROW(data!F$3)+1))),ROWS(data!F$3:F66))),"")</f>
        <v/>
      </c>
      <c r="F69" s="129" t="str">
        <f t="array" ref="F69">IFERROR(INDEX(data!G$3:G$3000, SMALL(IF(ISBLANK($F$3),IF(data!$D$3:$D$3000=$D$3,ROW(data!G$3:G$3000)-ROW(data!G$3)+1),IF(data!$D$3:$D$3000=$D$3,IF(data!$E$3:$E$3000=$F$3, ROW(data!G$3:G$3000)-ROW(data!G$3)+1))),ROWS(data!G$3:G66))),"")</f>
        <v/>
      </c>
      <c r="G69" s="130" t="str">
        <f t="shared" si="1"/>
        <v/>
      </c>
    </row>
    <row r="70" spans="1:7">
      <c r="A70" s="150" t="str">
        <f t="array" ref="A70">IFERROR(INDEX(data!A$3:A$3000, SMALL(IF(ISBLANK($F$3),IF(data!$D$3:$D$3000=$D$3,ROW(data!A$3:A$3000)-ROW(data!A$3)+1),IF(data!$D$3:$D$3000=$D$3,IF(data!$E$3:$E$3000=$F$3, ROW(data!A$3:A$3000)-ROW(data!A$3)+1))),ROWS(data!A$3:A67))),"")</f>
        <v/>
      </c>
      <c r="B70" s="33" t="str">
        <f t="array" ref="B70">IFERROR(INDEX(data!B$3:B$3000, SMALL(IF(ISBLANK($F$3),IF(data!$D$3:$D$3000=$D$3,ROW(data!B$3:B$3000)-ROW(data!B$3)+1),IF(data!$D$3:$D$3000=$D$3,IF(data!$E$3:$E$3000=$F$3, ROW(data!B$3:B$3000)-ROW(data!B$3)+1))),ROWS(data!B$3:B67))),"")</f>
        <v/>
      </c>
      <c r="C70" s="52" t="str">
        <f t="array" ref="C70">IFERROR(INDEX(data!C$3:C$3000, SMALL(IF(ISBLANK($F$3),IF(data!$D$3:$D$3000=$D$3,ROW(data!C$3:C$3000)-ROW(data!C$3)+1),IF(data!$D$3:$D$3000=$D$3,IF(data!$E$3:$E$3000=$F$3, ROW(data!C$3:C$3000)-ROW(data!C$3)+1))),ROWS(data!C$3:C67))),"")</f>
        <v/>
      </c>
      <c r="D70" s="3" t="str">
        <f t="array" ref="D70">IFERROR(INDEX(data!E$3:E$3000, SMALL(IF(ISBLANK($F$3),IF(data!$D$3:$D$3000=$D$3,ROW(data!E$3:E$3000)-ROW(data!E$3)+1),IF(data!$D$3:$D$3000=$D$3,IF(data!$E$3:$E$3000=$F$3, ROW(data!E$3:E$3000)-ROW(data!E$3)+1))),ROWS(data!E$3:E67))),"")</f>
        <v/>
      </c>
      <c r="E70" s="125" t="str">
        <f t="array" ref="E70">IFERROR(INDEX(data!F$3:F$3000, SMALL(IF(ISBLANK($F$3),IF(data!$D$3:$D$3000=$D$3,ROW(data!F$3:F$3000)-ROW(data!F$3)+1),IF(data!$D$3:$D$3000=$D$3,IF(data!$E$3:$E$3000=$F$3, ROW(data!F$3:F$3000)-ROW(data!F$3)+1))),ROWS(data!F$3:F67))),"")</f>
        <v/>
      </c>
      <c r="F70" s="126" t="str">
        <f t="array" ref="F70">IFERROR(INDEX(data!G$3:G$3000, SMALL(IF(ISBLANK($F$3),IF(data!$D$3:$D$3000=$D$3,ROW(data!G$3:G$3000)-ROW(data!G$3)+1),IF(data!$D$3:$D$3000=$D$3,IF(data!$E$3:$E$3000=$F$3, ROW(data!G$3:G$3000)-ROW(data!G$3)+1))),ROWS(data!G$3:G67))),"")</f>
        <v/>
      </c>
      <c r="G70" s="127" t="str">
        <f t="shared" si="1"/>
        <v/>
      </c>
    </row>
    <row r="71" spans="1:7">
      <c r="A71" s="151" t="str">
        <f t="array" ref="A71">IFERROR(INDEX(data!A$3:A$3000, SMALL(IF(ISBLANK($F$3),IF(data!$D$3:$D$3000=$D$3,ROW(data!A$3:A$3000)-ROW(data!A$3)+1),IF(data!$D$3:$D$3000=$D$3,IF(data!$E$3:$E$3000=$F$3, ROW(data!A$3:A$3000)-ROW(data!A$3)+1))),ROWS(data!A$3:A68))),"")</f>
        <v/>
      </c>
      <c r="B71" s="34" t="str">
        <f t="array" ref="B71">IFERROR(INDEX(data!B$3:B$3000, SMALL(IF(ISBLANK($F$3),IF(data!$D$3:$D$3000=$D$3,ROW(data!B$3:B$3000)-ROW(data!B$3)+1),IF(data!$D$3:$D$3000=$D$3,IF(data!$E$3:$E$3000=$F$3, ROW(data!B$3:B$3000)-ROW(data!B$3)+1))),ROWS(data!B$3:B68))),"")</f>
        <v/>
      </c>
      <c r="C71" s="2" t="str">
        <f t="array" ref="C71">IFERROR(INDEX(data!C$3:C$3000, SMALL(IF(ISBLANK($F$3),IF(data!$D$3:$D$3000=$D$3,ROW(data!C$3:C$3000)-ROW(data!C$3)+1),IF(data!$D$3:$D$3000=$D$3,IF(data!$E$3:$E$3000=$F$3, ROW(data!C$3:C$3000)-ROW(data!C$3)+1))),ROWS(data!C$3:C68))),"")</f>
        <v/>
      </c>
      <c r="D71" s="4" t="str">
        <f t="array" ref="D71">IFERROR(INDEX(data!E$3:E$3000, SMALL(IF(ISBLANK($F$3),IF(data!$D$3:$D$3000=$D$3,ROW(data!E$3:E$3000)-ROW(data!E$3)+1),IF(data!$D$3:$D$3000=$D$3,IF(data!$E$3:$E$3000=$F$3, ROW(data!E$3:E$3000)-ROW(data!E$3)+1))),ROWS(data!E$3:E68))),"")</f>
        <v/>
      </c>
      <c r="E71" s="128" t="str">
        <f t="array" ref="E71">IFERROR(INDEX(data!F$3:F$3000, SMALL(IF(ISBLANK($F$3),IF(data!$D$3:$D$3000=$D$3,ROW(data!F$3:F$3000)-ROW(data!F$3)+1),IF(data!$D$3:$D$3000=$D$3,IF(data!$E$3:$E$3000=$F$3, ROW(data!F$3:F$3000)-ROW(data!F$3)+1))),ROWS(data!F$3:F68))),"")</f>
        <v/>
      </c>
      <c r="F71" s="129" t="str">
        <f t="array" ref="F71">IFERROR(INDEX(data!G$3:G$3000, SMALL(IF(ISBLANK($F$3),IF(data!$D$3:$D$3000=$D$3,ROW(data!G$3:G$3000)-ROW(data!G$3)+1),IF(data!$D$3:$D$3000=$D$3,IF(data!$E$3:$E$3000=$F$3, ROW(data!G$3:G$3000)-ROW(data!G$3)+1))),ROWS(data!G$3:G68))),"")</f>
        <v/>
      </c>
      <c r="G71" s="130" t="str">
        <f t="shared" si="1"/>
        <v/>
      </c>
    </row>
    <row r="72" spans="1:7">
      <c r="A72" s="150" t="str">
        <f t="array" ref="A72">IFERROR(INDEX(data!A$3:A$3000, SMALL(IF(ISBLANK($F$3),IF(data!$D$3:$D$3000=$D$3,ROW(data!A$3:A$3000)-ROW(data!A$3)+1),IF(data!$D$3:$D$3000=$D$3,IF(data!$E$3:$E$3000=$F$3, ROW(data!A$3:A$3000)-ROW(data!A$3)+1))),ROWS(data!A$3:A69))),"")</f>
        <v/>
      </c>
      <c r="B72" s="33" t="str">
        <f t="array" ref="B72">IFERROR(INDEX(data!B$3:B$3000, SMALL(IF(ISBLANK($F$3),IF(data!$D$3:$D$3000=$D$3,ROW(data!B$3:B$3000)-ROW(data!B$3)+1),IF(data!$D$3:$D$3000=$D$3,IF(data!$E$3:$E$3000=$F$3, ROW(data!B$3:B$3000)-ROW(data!B$3)+1))),ROWS(data!B$3:B69))),"")</f>
        <v/>
      </c>
      <c r="C72" s="52" t="str">
        <f t="array" ref="C72">IFERROR(INDEX(data!C$3:C$3000, SMALL(IF(ISBLANK($F$3),IF(data!$D$3:$D$3000=$D$3,ROW(data!C$3:C$3000)-ROW(data!C$3)+1),IF(data!$D$3:$D$3000=$D$3,IF(data!$E$3:$E$3000=$F$3, ROW(data!C$3:C$3000)-ROW(data!C$3)+1))),ROWS(data!C$3:C69))),"")</f>
        <v/>
      </c>
      <c r="D72" s="3" t="str">
        <f t="array" ref="D72">IFERROR(INDEX(data!E$3:E$3000, SMALL(IF(ISBLANK($F$3),IF(data!$D$3:$D$3000=$D$3,ROW(data!E$3:E$3000)-ROW(data!E$3)+1),IF(data!$D$3:$D$3000=$D$3,IF(data!$E$3:$E$3000=$F$3, ROW(data!E$3:E$3000)-ROW(data!E$3)+1))),ROWS(data!E$3:E69))),"")</f>
        <v/>
      </c>
      <c r="E72" s="125" t="str">
        <f t="array" ref="E72">IFERROR(INDEX(data!F$3:F$3000, SMALL(IF(ISBLANK($F$3),IF(data!$D$3:$D$3000=$D$3,ROW(data!F$3:F$3000)-ROW(data!F$3)+1),IF(data!$D$3:$D$3000=$D$3,IF(data!$E$3:$E$3000=$F$3, ROW(data!F$3:F$3000)-ROW(data!F$3)+1))),ROWS(data!F$3:F69))),"")</f>
        <v/>
      </c>
      <c r="F72" s="126" t="str">
        <f t="array" ref="F72">IFERROR(INDEX(data!G$3:G$3000, SMALL(IF(ISBLANK($F$3),IF(data!$D$3:$D$3000=$D$3,ROW(data!G$3:G$3000)-ROW(data!G$3)+1),IF(data!$D$3:$D$3000=$D$3,IF(data!$E$3:$E$3000=$F$3, ROW(data!G$3:G$3000)-ROW(data!G$3)+1))),ROWS(data!G$3:G69))),"")</f>
        <v/>
      </c>
      <c r="G72" s="127" t="str">
        <f t="shared" si="1"/>
        <v/>
      </c>
    </row>
    <row r="73" spans="1:7">
      <c r="A73" s="151" t="str">
        <f t="array" ref="A73">IFERROR(INDEX(data!A$3:A$3000, SMALL(IF(ISBLANK($F$3),IF(data!$D$3:$D$3000=$D$3,ROW(data!A$3:A$3000)-ROW(data!A$3)+1),IF(data!$D$3:$D$3000=$D$3,IF(data!$E$3:$E$3000=$F$3, ROW(data!A$3:A$3000)-ROW(data!A$3)+1))),ROWS(data!A$3:A70))),"")</f>
        <v/>
      </c>
      <c r="B73" s="34" t="str">
        <f t="array" ref="B73">IFERROR(INDEX(data!B$3:B$3000, SMALL(IF(ISBLANK($F$3),IF(data!$D$3:$D$3000=$D$3,ROW(data!B$3:B$3000)-ROW(data!B$3)+1),IF(data!$D$3:$D$3000=$D$3,IF(data!$E$3:$E$3000=$F$3, ROW(data!B$3:B$3000)-ROW(data!B$3)+1))),ROWS(data!B$3:B70))),"")</f>
        <v/>
      </c>
      <c r="C73" s="2" t="str">
        <f t="array" ref="C73">IFERROR(INDEX(data!C$3:C$3000, SMALL(IF(ISBLANK($F$3),IF(data!$D$3:$D$3000=$D$3,ROW(data!C$3:C$3000)-ROW(data!C$3)+1),IF(data!$D$3:$D$3000=$D$3,IF(data!$E$3:$E$3000=$F$3, ROW(data!C$3:C$3000)-ROW(data!C$3)+1))),ROWS(data!C$3:C70))),"")</f>
        <v/>
      </c>
      <c r="D73" s="4" t="str">
        <f t="array" ref="D73">IFERROR(INDEX(data!E$3:E$3000, SMALL(IF(ISBLANK($F$3),IF(data!$D$3:$D$3000=$D$3,ROW(data!E$3:E$3000)-ROW(data!E$3)+1),IF(data!$D$3:$D$3000=$D$3,IF(data!$E$3:$E$3000=$F$3, ROW(data!E$3:E$3000)-ROW(data!E$3)+1))),ROWS(data!E$3:E70))),"")</f>
        <v/>
      </c>
      <c r="E73" s="128" t="str">
        <f t="array" ref="E73">IFERROR(INDEX(data!F$3:F$3000, SMALL(IF(ISBLANK($F$3),IF(data!$D$3:$D$3000=$D$3,ROW(data!F$3:F$3000)-ROW(data!F$3)+1),IF(data!$D$3:$D$3000=$D$3,IF(data!$E$3:$E$3000=$F$3, ROW(data!F$3:F$3000)-ROW(data!F$3)+1))),ROWS(data!F$3:F70))),"")</f>
        <v/>
      </c>
      <c r="F73" s="129" t="str">
        <f t="array" ref="F73">IFERROR(INDEX(data!G$3:G$3000, SMALL(IF(ISBLANK($F$3),IF(data!$D$3:$D$3000=$D$3,ROW(data!G$3:G$3000)-ROW(data!G$3)+1),IF(data!$D$3:$D$3000=$D$3,IF(data!$E$3:$E$3000=$F$3, ROW(data!G$3:G$3000)-ROW(data!G$3)+1))),ROWS(data!G$3:G70))),"")</f>
        <v/>
      </c>
      <c r="G73" s="130" t="str">
        <f t="shared" si="1"/>
        <v/>
      </c>
    </row>
    <row r="74" spans="1:7">
      <c r="A74" s="150" t="str">
        <f t="array" ref="A74">IFERROR(INDEX(data!A$3:A$3000, SMALL(IF(ISBLANK($F$3),IF(data!$D$3:$D$3000=$D$3,ROW(data!A$3:A$3000)-ROW(data!A$3)+1),IF(data!$D$3:$D$3000=$D$3,IF(data!$E$3:$E$3000=$F$3, ROW(data!A$3:A$3000)-ROW(data!A$3)+1))),ROWS(data!A$3:A71))),"")</f>
        <v/>
      </c>
      <c r="B74" s="33" t="str">
        <f t="array" ref="B74">IFERROR(INDEX(data!B$3:B$3000, SMALL(IF(ISBLANK($F$3),IF(data!$D$3:$D$3000=$D$3,ROW(data!B$3:B$3000)-ROW(data!B$3)+1),IF(data!$D$3:$D$3000=$D$3,IF(data!$E$3:$E$3000=$F$3, ROW(data!B$3:B$3000)-ROW(data!B$3)+1))),ROWS(data!B$3:B71))),"")</f>
        <v/>
      </c>
      <c r="C74" s="52" t="str">
        <f t="array" ref="C74">IFERROR(INDEX(data!C$3:C$3000, SMALL(IF(ISBLANK($F$3),IF(data!$D$3:$D$3000=$D$3,ROW(data!C$3:C$3000)-ROW(data!C$3)+1),IF(data!$D$3:$D$3000=$D$3,IF(data!$E$3:$E$3000=$F$3, ROW(data!C$3:C$3000)-ROW(data!C$3)+1))),ROWS(data!C$3:C71))),"")</f>
        <v/>
      </c>
      <c r="D74" s="3" t="str">
        <f t="array" ref="D74">IFERROR(INDEX(data!E$3:E$3000, SMALL(IF(ISBLANK($F$3),IF(data!$D$3:$D$3000=$D$3,ROW(data!E$3:E$3000)-ROW(data!E$3)+1),IF(data!$D$3:$D$3000=$D$3,IF(data!$E$3:$E$3000=$F$3, ROW(data!E$3:E$3000)-ROW(data!E$3)+1))),ROWS(data!E$3:E71))),"")</f>
        <v/>
      </c>
      <c r="E74" s="125" t="str">
        <f t="array" ref="E74">IFERROR(INDEX(data!F$3:F$3000, SMALL(IF(ISBLANK($F$3),IF(data!$D$3:$D$3000=$D$3,ROW(data!F$3:F$3000)-ROW(data!F$3)+1),IF(data!$D$3:$D$3000=$D$3,IF(data!$E$3:$E$3000=$F$3, ROW(data!F$3:F$3000)-ROW(data!F$3)+1))),ROWS(data!F$3:F71))),"")</f>
        <v/>
      </c>
      <c r="F74" s="126" t="str">
        <f t="array" ref="F74">IFERROR(INDEX(data!G$3:G$3000, SMALL(IF(ISBLANK($F$3),IF(data!$D$3:$D$3000=$D$3,ROW(data!G$3:G$3000)-ROW(data!G$3)+1),IF(data!$D$3:$D$3000=$D$3,IF(data!$E$3:$E$3000=$F$3, ROW(data!G$3:G$3000)-ROW(data!G$3)+1))),ROWS(data!G$3:G71))),"")</f>
        <v/>
      </c>
      <c r="G74" s="127" t="str">
        <f t="shared" si="1"/>
        <v/>
      </c>
    </row>
    <row r="75" spans="1:7">
      <c r="A75" s="151" t="str">
        <f t="array" ref="A75">IFERROR(INDEX(data!A$3:A$3000, SMALL(IF(ISBLANK($F$3),IF(data!$D$3:$D$3000=$D$3,ROW(data!A$3:A$3000)-ROW(data!A$3)+1),IF(data!$D$3:$D$3000=$D$3,IF(data!$E$3:$E$3000=$F$3, ROW(data!A$3:A$3000)-ROW(data!A$3)+1))),ROWS(data!A$3:A72))),"")</f>
        <v/>
      </c>
      <c r="B75" s="34" t="str">
        <f t="array" ref="B75">IFERROR(INDEX(data!B$3:B$3000, SMALL(IF(ISBLANK($F$3),IF(data!$D$3:$D$3000=$D$3,ROW(data!B$3:B$3000)-ROW(data!B$3)+1),IF(data!$D$3:$D$3000=$D$3,IF(data!$E$3:$E$3000=$F$3, ROW(data!B$3:B$3000)-ROW(data!B$3)+1))),ROWS(data!B$3:B72))),"")</f>
        <v/>
      </c>
      <c r="C75" s="2" t="str">
        <f t="array" ref="C75">IFERROR(INDEX(data!C$3:C$3000, SMALL(IF(ISBLANK($F$3),IF(data!$D$3:$D$3000=$D$3,ROW(data!C$3:C$3000)-ROW(data!C$3)+1),IF(data!$D$3:$D$3000=$D$3,IF(data!$E$3:$E$3000=$F$3, ROW(data!C$3:C$3000)-ROW(data!C$3)+1))),ROWS(data!C$3:C72))),"")</f>
        <v/>
      </c>
      <c r="D75" s="4" t="str">
        <f t="array" ref="D75">IFERROR(INDEX(data!E$3:E$3000, SMALL(IF(ISBLANK($F$3),IF(data!$D$3:$D$3000=$D$3,ROW(data!E$3:E$3000)-ROW(data!E$3)+1),IF(data!$D$3:$D$3000=$D$3,IF(data!$E$3:$E$3000=$F$3, ROW(data!E$3:E$3000)-ROW(data!E$3)+1))),ROWS(data!E$3:E72))),"")</f>
        <v/>
      </c>
      <c r="E75" s="128" t="str">
        <f t="array" ref="E75">IFERROR(INDEX(data!F$3:F$3000, SMALL(IF(ISBLANK($F$3),IF(data!$D$3:$D$3000=$D$3,ROW(data!F$3:F$3000)-ROW(data!F$3)+1),IF(data!$D$3:$D$3000=$D$3,IF(data!$E$3:$E$3000=$F$3, ROW(data!F$3:F$3000)-ROW(data!F$3)+1))),ROWS(data!F$3:F72))),"")</f>
        <v/>
      </c>
      <c r="F75" s="129" t="str">
        <f t="array" ref="F75">IFERROR(INDEX(data!G$3:G$3000, SMALL(IF(ISBLANK($F$3),IF(data!$D$3:$D$3000=$D$3,ROW(data!G$3:G$3000)-ROW(data!G$3)+1),IF(data!$D$3:$D$3000=$D$3,IF(data!$E$3:$E$3000=$F$3, ROW(data!G$3:G$3000)-ROW(data!G$3)+1))),ROWS(data!G$3:G72))),"")</f>
        <v/>
      </c>
      <c r="G75" s="130" t="str">
        <f t="shared" si="1"/>
        <v/>
      </c>
    </row>
    <row r="76" spans="1:7">
      <c r="A76" s="150" t="str">
        <f t="array" ref="A76">IFERROR(INDEX(data!A$3:A$3000, SMALL(IF(ISBLANK($F$3),IF(data!$D$3:$D$3000=$D$3,ROW(data!A$3:A$3000)-ROW(data!A$3)+1),IF(data!$D$3:$D$3000=$D$3,IF(data!$E$3:$E$3000=$F$3, ROW(data!A$3:A$3000)-ROW(data!A$3)+1))),ROWS(data!A$3:A73))),"")</f>
        <v/>
      </c>
      <c r="B76" s="33" t="str">
        <f t="array" ref="B76">IFERROR(INDEX(data!B$3:B$3000, SMALL(IF(ISBLANK($F$3),IF(data!$D$3:$D$3000=$D$3,ROW(data!B$3:B$3000)-ROW(data!B$3)+1),IF(data!$D$3:$D$3000=$D$3,IF(data!$E$3:$E$3000=$F$3, ROW(data!B$3:B$3000)-ROW(data!B$3)+1))),ROWS(data!B$3:B73))),"")</f>
        <v/>
      </c>
      <c r="C76" s="52" t="str">
        <f t="array" ref="C76">IFERROR(INDEX(data!C$3:C$3000, SMALL(IF(ISBLANK($F$3),IF(data!$D$3:$D$3000=$D$3,ROW(data!C$3:C$3000)-ROW(data!C$3)+1),IF(data!$D$3:$D$3000=$D$3,IF(data!$E$3:$E$3000=$F$3, ROW(data!C$3:C$3000)-ROW(data!C$3)+1))),ROWS(data!C$3:C73))),"")</f>
        <v/>
      </c>
      <c r="D76" s="3" t="str">
        <f t="array" ref="D76">IFERROR(INDEX(data!E$3:E$3000, SMALL(IF(ISBLANK($F$3),IF(data!$D$3:$D$3000=$D$3,ROW(data!E$3:E$3000)-ROW(data!E$3)+1),IF(data!$D$3:$D$3000=$D$3,IF(data!$E$3:$E$3000=$F$3, ROW(data!E$3:E$3000)-ROW(data!E$3)+1))),ROWS(data!E$3:E73))),"")</f>
        <v/>
      </c>
      <c r="E76" s="125" t="str">
        <f t="array" ref="E76">IFERROR(INDEX(data!F$3:F$3000, SMALL(IF(ISBLANK($F$3),IF(data!$D$3:$D$3000=$D$3,ROW(data!F$3:F$3000)-ROW(data!F$3)+1),IF(data!$D$3:$D$3000=$D$3,IF(data!$E$3:$E$3000=$F$3, ROW(data!F$3:F$3000)-ROW(data!F$3)+1))),ROWS(data!F$3:F73))),"")</f>
        <v/>
      </c>
      <c r="F76" s="126" t="str">
        <f t="array" ref="F76">IFERROR(INDEX(data!G$3:G$3000, SMALL(IF(ISBLANK($F$3),IF(data!$D$3:$D$3000=$D$3,ROW(data!G$3:G$3000)-ROW(data!G$3)+1),IF(data!$D$3:$D$3000=$D$3,IF(data!$E$3:$E$3000=$F$3, ROW(data!G$3:G$3000)-ROW(data!G$3)+1))),ROWS(data!G$3:G73))),"")</f>
        <v/>
      </c>
      <c r="G76" s="127" t="str">
        <f t="shared" si="1"/>
        <v/>
      </c>
    </row>
    <row r="77" spans="1:7">
      <c r="A77" s="151" t="str">
        <f t="array" ref="A77">IFERROR(INDEX(data!A$3:A$3000, SMALL(IF(ISBLANK($F$3),IF(data!$D$3:$D$3000=$D$3,ROW(data!A$3:A$3000)-ROW(data!A$3)+1),IF(data!$D$3:$D$3000=$D$3,IF(data!$E$3:$E$3000=$F$3, ROW(data!A$3:A$3000)-ROW(data!A$3)+1))),ROWS(data!A$3:A74))),"")</f>
        <v/>
      </c>
      <c r="B77" s="34" t="str">
        <f t="array" ref="B77">IFERROR(INDEX(data!B$3:B$3000, SMALL(IF(ISBLANK($F$3),IF(data!$D$3:$D$3000=$D$3,ROW(data!B$3:B$3000)-ROW(data!B$3)+1),IF(data!$D$3:$D$3000=$D$3,IF(data!$E$3:$E$3000=$F$3, ROW(data!B$3:B$3000)-ROW(data!B$3)+1))),ROWS(data!B$3:B74))),"")</f>
        <v/>
      </c>
      <c r="C77" s="2" t="str">
        <f t="array" ref="C77">IFERROR(INDEX(data!C$3:C$3000, SMALL(IF(ISBLANK($F$3),IF(data!$D$3:$D$3000=$D$3,ROW(data!C$3:C$3000)-ROW(data!C$3)+1),IF(data!$D$3:$D$3000=$D$3,IF(data!$E$3:$E$3000=$F$3, ROW(data!C$3:C$3000)-ROW(data!C$3)+1))),ROWS(data!C$3:C74))),"")</f>
        <v/>
      </c>
      <c r="D77" s="4" t="str">
        <f t="array" ref="D77">IFERROR(INDEX(data!E$3:E$3000, SMALL(IF(ISBLANK($F$3),IF(data!$D$3:$D$3000=$D$3,ROW(data!E$3:E$3000)-ROW(data!E$3)+1),IF(data!$D$3:$D$3000=$D$3,IF(data!$E$3:$E$3000=$F$3, ROW(data!E$3:E$3000)-ROW(data!E$3)+1))),ROWS(data!E$3:E74))),"")</f>
        <v/>
      </c>
      <c r="E77" s="128" t="str">
        <f t="array" ref="E77">IFERROR(INDEX(data!F$3:F$3000, SMALL(IF(ISBLANK($F$3),IF(data!$D$3:$D$3000=$D$3,ROW(data!F$3:F$3000)-ROW(data!F$3)+1),IF(data!$D$3:$D$3000=$D$3,IF(data!$E$3:$E$3000=$F$3, ROW(data!F$3:F$3000)-ROW(data!F$3)+1))),ROWS(data!F$3:F74))),"")</f>
        <v/>
      </c>
      <c r="F77" s="129" t="str">
        <f t="array" ref="F77">IFERROR(INDEX(data!G$3:G$3000, SMALL(IF(ISBLANK($F$3),IF(data!$D$3:$D$3000=$D$3,ROW(data!G$3:G$3000)-ROW(data!G$3)+1),IF(data!$D$3:$D$3000=$D$3,IF(data!$E$3:$E$3000=$F$3, ROW(data!G$3:G$3000)-ROW(data!G$3)+1))),ROWS(data!G$3:G74))),"")</f>
        <v/>
      </c>
      <c r="G77" s="130" t="str">
        <f t="shared" si="1"/>
        <v/>
      </c>
    </row>
    <row r="78" spans="1:7">
      <c r="A78" s="150" t="str">
        <f t="array" ref="A78">IFERROR(INDEX(data!A$3:A$3000, SMALL(IF(ISBLANK($F$3),IF(data!$D$3:$D$3000=$D$3,ROW(data!A$3:A$3000)-ROW(data!A$3)+1),IF(data!$D$3:$D$3000=$D$3,IF(data!$E$3:$E$3000=$F$3, ROW(data!A$3:A$3000)-ROW(data!A$3)+1))),ROWS(data!A$3:A75))),"")</f>
        <v/>
      </c>
      <c r="B78" s="33" t="str">
        <f t="array" ref="B78">IFERROR(INDEX(data!B$3:B$3000, SMALL(IF(ISBLANK($F$3),IF(data!$D$3:$D$3000=$D$3,ROW(data!B$3:B$3000)-ROW(data!B$3)+1),IF(data!$D$3:$D$3000=$D$3,IF(data!$E$3:$E$3000=$F$3, ROW(data!B$3:B$3000)-ROW(data!B$3)+1))),ROWS(data!B$3:B75))),"")</f>
        <v/>
      </c>
      <c r="C78" s="52" t="str">
        <f t="array" ref="C78">IFERROR(INDEX(data!C$3:C$3000, SMALL(IF(ISBLANK($F$3),IF(data!$D$3:$D$3000=$D$3,ROW(data!C$3:C$3000)-ROW(data!C$3)+1),IF(data!$D$3:$D$3000=$D$3,IF(data!$E$3:$E$3000=$F$3, ROW(data!C$3:C$3000)-ROW(data!C$3)+1))),ROWS(data!C$3:C75))),"")</f>
        <v/>
      </c>
      <c r="D78" s="3" t="str">
        <f t="array" ref="D78">IFERROR(INDEX(data!E$3:E$3000, SMALL(IF(ISBLANK($F$3),IF(data!$D$3:$D$3000=$D$3,ROW(data!E$3:E$3000)-ROW(data!E$3)+1),IF(data!$D$3:$D$3000=$D$3,IF(data!$E$3:$E$3000=$F$3, ROW(data!E$3:E$3000)-ROW(data!E$3)+1))),ROWS(data!E$3:E75))),"")</f>
        <v/>
      </c>
      <c r="E78" s="125" t="str">
        <f t="array" ref="E78">IFERROR(INDEX(data!F$3:F$3000, SMALL(IF(ISBLANK($F$3),IF(data!$D$3:$D$3000=$D$3,ROW(data!F$3:F$3000)-ROW(data!F$3)+1),IF(data!$D$3:$D$3000=$D$3,IF(data!$E$3:$E$3000=$F$3, ROW(data!F$3:F$3000)-ROW(data!F$3)+1))),ROWS(data!F$3:F75))),"")</f>
        <v/>
      </c>
      <c r="F78" s="126" t="str">
        <f t="array" ref="F78">IFERROR(INDEX(data!G$3:G$3000, SMALL(IF(ISBLANK($F$3),IF(data!$D$3:$D$3000=$D$3,ROW(data!G$3:G$3000)-ROW(data!G$3)+1),IF(data!$D$3:$D$3000=$D$3,IF(data!$E$3:$E$3000=$F$3, ROW(data!G$3:G$3000)-ROW(data!G$3)+1))),ROWS(data!G$3:G75))),"")</f>
        <v/>
      </c>
      <c r="G78" s="127" t="str">
        <f t="shared" si="1"/>
        <v/>
      </c>
    </row>
    <row r="79" spans="1:7">
      <c r="A79" s="151" t="str">
        <f t="array" ref="A79">IFERROR(INDEX(data!A$3:A$3000, SMALL(IF(ISBLANK($F$3),IF(data!$D$3:$D$3000=$D$3,ROW(data!A$3:A$3000)-ROW(data!A$3)+1),IF(data!$D$3:$D$3000=$D$3,IF(data!$E$3:$E$3000=$F$3, ROW(data!A$3:A$3000)-ROW(data!A$3)+1))),ROWS(data!A$3:A76))),"")</f>
        <v/>
      </c>
      <c r="B79" s="34" t="str">
        <f t="array" ref="B79">IFERROR(INDEX(data!B$3:B$3000, SMALL(IF(ISBLANK($F$3),IF(data!$D$3:$D$3000=$D$3,ROW(data!B$3:B$3000)-ROW(data!B$3)+1),IF(data!$D$3:$D$3000=$D$3,IF(data!$E$3:$E$3000=$F$3, ROW(data!B$3:B$3000)-ROW(data!B$3)+1))),ROWS(data!B$3:B76))),"")</f>
        <v/>
      </c>
      <c r="C79" s="2" t="str">
        <f t="array" ref="C79">IFERROR(INDEX(data!C$3:C$3000, SMALL(IF(ISBLANK($F$3),IF(data!$D$3:$D$3000=$D$3,ROW(data!C$3:C$3000)-ROW(data!C$3)+1),IF(data!$D$3:$D$3000=$D$3,IF(data!$E$3:$E$3000=$F$3, ROW(data!C$3:C$3000)-ROW(data!C$3)+1))),ROWS(data!C$3:C76))),"")</f>
        <v/>
      </c>
      <c r="D79" s="4" t="str">
        <f t="array" ref="D79">IFERROR(INDEX(data!E$3:E$3000, SMALL(IF(ISBLANK($F$3),IF(data!$D$3:$D$3000=$D$3,ROW(data!E$3:E$3000)-ROW(data!E$3)+1),IF(data!$D$3:$D$3000=$D$3,IF(data!$E$3:$E$3000=$F$3, ROW(data!E$3:E$3000)-ROW(data!E$3)+1))),ROWS(data!E$3:E76))),"")</f>
        <v/>
      </c>
      <c r="E79" s="128" t="str">
        <f t="array" ref="E79">IFERROR(INDEX(data!F$3:F$3000, SMALL(IF(ISBLANK($F$3),IF(data!$D$3:$D$3000=$D$3,ROW(data!F$3:F$3000)-ROW(data!F$3)+1),IF(data!$D$3:$D$3000=$D$3,IF(data!$E$3:$E$3000=$F$3, ROW(data!F$3:F$3000)-ROW(data!F$3)+1))),ROWS(data!F$3:F76))),"")</f>
        <v/>
      </c>
      <c r="F79" s="129" t="str">
        <f t="array" ref="F79">IFERROR(INDEX(data!G$3:G$3000, SMALL(IF(ISBLANK($F$3),IF(data!$D$3:$D$3000=$D$3,ROW(data!G$3:G$3000)-ROW(data!G$3)+1),IF(data!$D$3:$D$3000=$D$3,IF(data!$E$3:$E$3000=$F$3, ROW(data!G$3:G$3000)-ROW(data!G$3)+1))),ROWS(data!G$3:G76))),"")</f>
        <v/>
      </c>
      <c r="G79" s="130" t="str">
        <f t="shared" si="1"/>
        <v/>
      </c>
    </row>
    <row r="80" spans="1:7">
      <c r="A80" s="150" t="str">
        <f t="array" ref="A80">IFERROR(INDEX(data!A$3:A$3000, SMALL(IF(ISBLANK($F$3),IF(data!$D$3:$D$3000=$D$3,ROW(data!A$3:A$3000)-ROW(data!A$3)+1),IF(data!$D$3:$D$3000=$D$3,IF(data!$E$3:$E$3000=$F$3, ROW(data!A$3:A$3000)-ROW(data!A$3)+1))),ROWS(data!A$3:A77))),"")</f>
        <v/>
      </c>
      <c r="B80" s="33" t="str">
        <f t="array" ref="B80">IFERROR(INDEX(data!B$3:B$3000, SMALL(IF(ISBLANK($F$3),IF(data!$D$3:$D$3000=$D$3,ROW(data!B$3:B$3000)-ROW(data!B$3)+1),IF(data!$D$3:$D$3000=$D$3,IF(data!$E$3:$E$3000=$F$3, ROW(data!B$3:B$3000)-ROW(data!B$3)+1))),ROWS(data!B$3:B77))),"")</f>
        <v/>
      </c>
      <c r="C80" s="52" t="str">
        <f t="array" ref="C80">IFERROR(INDEX(data!C$3:C$3000, SMALL(IF(ISBLANK($F$3),IF(data!$D$3:$D$3000=$D$3,ROW(data!C$3:C$3000)-ROW(data!C$3)+1),IF(data!$D$3:$D$3000=$D$3,IF(data!$E$3:$E$3000=$F$3, ROW(data!C$3:C$3000)-ROW(data!C$3)+1))),ROWS(data!C$3:C77))),"")</f>
        <v/>
      </c>
      <c r="D80" s="3" t="str">
        <f t="array" ref="D80">IFERROR(INDEX(data!E$3:E$3000, SMALL(IF(ISBLANK($F$3),IF(data!$D$3:$D$3000=$D$3,ROW(data!E$3:E$3000)-ROW(data!E$3)+1),IF(data!$D$3:$D$3000=$D$3,IF(data!$E$3:$E$3000=$F$3, ROW(data!E$3:E$3000)-ROW(data!E$3)+1))),ROWS(data!E$3:E77))),"")</f>
        <v/>
      </c>
      <c r="E80" s="125" t="str">
        <f t="array" ref="E80">IFERROR(INDEX(data!F$3:F$3000, SMALL(IF(ISBLANK($F$3),IF(data!$D$3:$D$3000=$D$3,ROW(data!F$3:F$3000)-ROW(data!F$3)+1),IF(data!$D$3:$D$3000=$D$3,IF(data!$E$3:$E$3000=$F$3, ROW(data!F$3:F$3000)-ROW(data!F$3)+1))),ROWS(data!F$3:F77))),"")</f>
        <v/>
      </c>
      <c r="F80" s="126" t="str">
        <f t="array" ref="F80">IFERROR(INDEX(data!G$3:G$3000, SMALL(IF(ISBLANK($F$3),IF(data!$D$3:$D$3000=$D$3,ROW(data!G$3:G$3000)-ROW(data!G$3)+1),IF(data!$D$3:$D$3000=$D$3,IF(data!$E$3:$E$3000=$F$3, ROW(data!G$3:G$3000)-ROW(data!G$3)+1))),ROWS(data!G$3:G77))),"")</f>
        <v/>
      </c>
      <c r="G80" s="127" t="str">
        <f t="shared" si="1"/>
        <v/>
      </c>
    </row>
    <row r="81" spans="1:7">
      <c r="A81" s="151" t="str">
        <f t="array" ref="A81">IFERROR(INDEX(data!A$3:A$3000, SMALL(IF(ISBLANK($F$3),IF(data!$D$3:$D$3000=$D$3,ROW(data!A$3:A$3000)-ROW(data!A$3)+1),IF(data!$D$3:$D$3000=$D$3,IF(data!$E$3:$E$3000=$F$3, ROW(data!A$3:A$3000)-ROW(data!A$3)+1))),ROWS(data!A$3:A78))),"")</f>
        <v/>
      </c>
      <c r="B81" s="34" t="str">
        <f t="array" ref="B81">IFERROR(INDEX(data!B$3:B$3000, SMALL(IF(ISBLANK($F$3),IF(data!$D$3:$D$3000=$D$3,ROW(data!B$3:B$3000)-ROW(data!B$3)+1),IF(data!$D$3:$D$3000=$D$3,IF(data!$E$3:$E$3000=$F$3, ROW(data!B$3:B$3000)-ROW(data!B$3)+1))),ROWS(data!B$3:B78))),"")</f>
        <v/>
      </c>
      <c r="C81" s="2" t="str">
        <f t="array" ref="C81">IFERROR(INDEX(data!C$3:C$3000, SMALL(IF(ISBLANK($F$3),IF(data!$D$3:$D$3000=$D$3,ROW(data!C$3:C$3000)-ROW(data!C$3)+1),IF(data!$D$3:$D$3000=$D$3,IF(data!$E$3:$E$3000=$F$3, ROW(data!C$3:C$3000)-ROW(data!C$3)+1))),ROWS(data!C$3:C78))),"")</f>
        <v/>
      </c>
      <c r="D81" s="4" t="str">
        <f t="array" ref="D81">IFERROR(INDEX(data!E$3:E$3000, SMALL(IF(ISBLANK($F$3),IF(data!$D$3:$D$3000=$D$3,ROW(data!E$3:E$3000)-ROW(data!E$3)+1),IF(data!$D$3:$D$3000=$D$3,IF(data!$E$3:$E$3000=$F$3, ROW(data!E$3:E$3000)-ROW(data!E$3)+1))),ROWS(data!E$3:E78))),"")</f>
        <v/>
      </c>
      <c r="E81" s="128" t="str">
        <f t="array" ref="E81">IFERROR(INDEX(data!F$3:F$3000, SMALL(IF(ISBLANK($F$3),IF(data!$D$3:$D$3000=$D$3,ROW(data!F$3:F$3000)-ROW(data!F$3)+1),IF(data!$D$3:$D$3000=$D$3,IF(data!$E$3:$E$3000=$F$3, ROW(data!F$3:F$3000)-ROW(data!F$3)+1))),ROWS(data!F$3:F78))),"")</f>
        <v/>
      </c>
      <c r="F81" s="129" t="str">
        <f t="array" ref="F81">IFERROR(INDEX(data!G$3:G$3000, SMALL(IF(ISBLANK($F$3),IF(data!$D$3:$D$3000=$D$3,ROW(data!G$3:G$3000)-ROW(data!G$3)+1),IF(data!$D$3:$D$3000=$D$3,IF(data!$E$3:$E$3000=$F$3, ROW(data!G$3:G$3000)-ROW(data!G$3)+1))),ROWS(data!G$3:G78))),"")</f>
        <v/>
      </c>
      <c r="G81" s="130" t="str">
        <f t="shared" si="1"/>
        <v/>
      </c>
    </row>
    <row r="82" spans="1:7">
      <c r="A82" s="150" t="str">
        <f t="array" ref="A82">IFERROR(INDEX(data!A$3:A$3000, SMALL(IF(ISBLANK($F$3),IF(data!$D$3:$D$3000=$D$3,ROW(data!A$3:A$3000)-ROW(data!A$3)+1),IF(data!$D$3:$D$3000=$D$3,IF(data!$E$3:$E$3000=$F$3, ROW(data!A$3:A$3000)-ROW(data!A$3)+1))),ROWS(data!A$3:A79))),"")</f>
        <v/>
      </c>
      <c r="B82" s="33" t="str">
        <f t="array" ref="B82">IFERROR(INDEX(data!B$3:B$3000, SMALL(IF(ISBLANK($F$3),IF(data!$D$3:$D$3000=$D$3,ROW(data!B$3:B$3000)-ROW(data!B$3)+1),IF(data!$D$3:$D$3000=$D$3,IF(data!$E$3:$E$3000=$F$3, ROW(data!B$3:B$3000)-ROW(data!B$3)+1))),ROWS(data!B$3:B79))),"")</f>
        <v/>
      </c>
      <c r="C82" s="52" t="str">
        <f t="array" ref="C82">IFERROR(INDEX(data!C$3:C$3000, SMALL(IF(ISBLANK($F$3),IF(data!$D$3:$D$3000=$D$3,ROW(data!C$3:C$3000)-ROW(data!C$3)+1),IF(data!$D$3:$D$3000=$D$3,IF(data!$E$3:$E$3000=$F$3, ROW(data!C$3:C$3000)-ROW(data!C$3)+1))),ROWS(data!C$3:C79))),"")</f>
        <v/>
      </c>
      <c r="D82" s="3" t="str">
        <f t="array" ref="D82">IFERROR(INDEX(data!E$3:E$3000, SMALL(IF(ISBLANK($F$3),IF(data!$D$3:$D$3000=$D$3,ROW(data!E$3:E$3000)-ROW(data!E$3)+1),IF(data!$D$3:$D$3000=$D$3,IF(data!$E$3:$E$3000=$F$3, ROW(data!E$3:E$3000)-ROW(data!E$3)+1))),ROWS(data!E$3:E79))),"")</f>
        <v/>
      </c>
      <c r="E82" s="125" t="str">
        <f t="array" ref="E82">IFERROR(INDEX(data!F$3:F$3000, SMALL(IF(ISBLANK($F$3),IF(data!$D$3:$D$3000=$D$3,ROW(data!F$3:F$3000)-ROW(data!F$3)+1),IF(data!$D$3:$D$3000=$D$3,IF(data!$E$3:$E$3000=$F$3, ROW(data!F$3:F$3000)-ROW(data!F$3)+1))),ROWS(data!F$3:F79))),"")</f>
        <v/>
      </c>
      <c r="F82" s="126" t="str">
        <f t="array" ref="F82">IFERROR(INDEX(data!G$3:G$3000, SMALL(IF(ISBLANK($F$3),IF(data!$D$3:$D$3000=$D$3,ROW(data!G$3:G$3000)-ROW(data!G$3)+1),IF(data!$D$3:$D$3000=$D$3,IF(data!$E$3:$E$3000=$F$3, ROW(data!G$3:G$3000)-ROW(data!G$3)+1))),ROWS(data!G$3:G79))),"")</f>
        <v/>
      </c>
      <c r="G82" s="127" t="str">
        <f t="shared" si="1"/>
        <v/>
      </c>
    </row>
    <row r="83" spans="1:7">
      <c r="A83" s="151" t="str">
        <f t="array" ref="A83">IFERROR(INDEX(data!A$3:A$3000, SMALL(IF(ISBLANK($F$3),IF(data!$D$3:$D$3000=$D$3,ROW(data!A$3:A$3000)-ROW(data!A$3)+1),IF(data!$D$3:$D$3000=$D$3,IF(data!$E$3:$E$3000=$F$3, ROW(data!A$3:A$3000)-ROW(data!A$3)+1))),ROWS(data!A$3:A80))),"")</f>
        <v/>
      </c>
      <c r="B83" s="34" t="str">
        <f t="array" ref="B83">IFERROR(INDEX(data!B$3:B$3000, SMALL(IF(ISBLANK($F$3),IF(data!$D$3:$D$3000=$D$3,ROW(data!B$3:B$3000)-ROW(data!B$3)+1),IF(data!$D$3:$D$3000=$D$3,IF(data!$E$3:$E$3000=$F$3, ROW(data!B$3:B$3000)-ROW(data!B$3)+1))),ROWS(data!B$3:B80))),"")</f>
        <v/>
      </c>
      <c r="C83" s="2" t="str">
        <f t="array" ref="C83">IFERROR(INDEX(data!C$3:C$3000, SMALL(IF(ISBLANK($F$3),IF(data!$D$3:$D$3000=$D$3,ROW(data!C$3:C$3000)-ROW(data!C$3)+1),IF(data!$D$3:$D$3000=$D$3,IF(data!$E$3:$E$3000=$F$3, ROW(data!C$3:C$3000)-ROW(data!C$3)+1))),ROWS(data!C$3:C80))),"")</f>
        <v/>
      </c>
      <c r="D83" s="4" t="str">
        <f t="array" ref="D83">IFERROR(INDEX(data!E$3:E$3000, SMALL(IF(ISBLANK($F$3),IF(data!$D$3:$D$3000=$D$3,ROW(data!E$3:E$3000)-ROW(data!E$3)+1),IF(data!$D$3:$D$3000=$D$3,IF(data!$E$3:$E$3000=$F$3, ROW(data!E$3:E$3000)-ROW(data!E$3)+1))),ROWS(data!E$3:E80))),"")</f>
        <v/>
      </c>
      <c r="E83" s="128" t="str">
        <f t="array" ref="E83">IFERROR(INDEX(data!F$3:F$3000, SMALL(IF(ISBLANK($F$3),IF(data!$D$3:$D$3000=$D$3,ROW(data!F$3:F$3000)-ROW(data!F$3)+1),IF(data!$D$3:$D$3000=$D$3,IF(data!$E$3:$E$3000=$F$3, ROW(data!F$3:F$3000)-ROW(data!F$3)+1))),ROWS(data!F$3:F80))),"")</f>
        <v/>
      </c>
      <c r="F83" s="129" t="str">
        <f t="array" ref="F83">IFERROR(INDEX(data!G$3:G$3000, SMALL(IF(ISBLANK($F$3),IF(data!$D$3:$D$3000=$D$3,ROW(data!G$3:G$3000)-ROW(data!G$3)+1),IF(data!$D$3:$D$3000=$D$3,IF(data!$E$3:$E$3000=$F$3, ROW(data!G$3:G$3000)-ROW(data!G$3)+1))),ROWS(data!G$3:G80))),"")</f>
        <v/>
      </c>
      <c r="G83" s="130" t="str">
        <f t="shared" si="1"/>
        <v/>
      </c>
    </row>
    <row r="84" spans="1:7">
      <c r="A84" s="150" t="str">
        <f t="array" ref="A84">IFERROR(INDEX(data!A$3:A$3000, SMALL(IF(ISBLANK($F$3),IF(data!$D$3:$D$3000=$D$3,ROW(data!A$3:A$3000)-ROW(data!A$3)+1),IF(data!$D$3:$D$3000=$D$3,IF(data!$E$3:$E$3000=$F$3, ROW(data!A$3:A$3000)-ROW(data!A$3)+1))),ROWS(data!A$3:A81))),"")</f>
        <v/>
      </c>
      <c r="B84" s="33" t="str">
        <f t="array" ref="B84">IFERROR(INDEX(data!B$3:B$3000, SMALL(IF(ISBLANK($F$3),IF(data!$D$3:$D$3000=$D$3,ROW(data!B$3:B$3000)-ROW(data!B$3)+1),IF(data!$D$3:$D$3000=$D$3,IF(data!$E$3:$E$3000=$F$3, ROW(data!B$3:B$3000)-ROW(data!B$3)+1))),ROWS(data!B$3:B81))),"")</f>
        <v/>
      </c>
      <c r="C84" s="52" t="str">
        <f t="array" ref="C84">IFERROR(INDEX(data!C$3:C$3000, SMALL(IF(ISBLANK($F$3),IF(data!$D$3:$D$3000=$D$3,ROW(data!C$3:C$3000)-ROW(data!C$3)+1),IF(data!$D$3:$D$3000=$D$3,IF(data!$E$3:$E$3000=$F$3, ROW(data!C$3:C$3000)-ROW(data!C$3)+1))),ROWS(data!C$3:C81))),"")</f>
        <v/>
      </c>
      <c r="D84" s="3" t="str">
        <f t="array" ref="D84">IFERROR(INDEX(data!E$3:E$3000, SMALL(IF(ISBLANK($F$3),IF(data!$D$3:$D$3000=$D$3,ROW(data!E$3:E$3000)-ROW(data!E$3)+1),IF(data!$D$3:$D$3000=$D$3,IF(data!$E$3:$E$3000=$F$3, ROW(data!E$3:E$3000)-ROW(data!E$3)+1))),ROWS(data!E$3:E81))),"")</f>
        <v/>
      </c>
      <c r="E84" s="125" t="str">
        <f t="array" ref="E84">IFERROR(INDEX(data!F$3:F$3000, SMALL(IF(ISBLANK($F$3),IF(data!$D$3:$D$3000=$D$3,ROW(data!F$3:F$3000)-ROW(data!F$3)+1),IF(data!$D$3:$D$3000=$D$3,IF(data!$E$3:$E$3000=$F$3, ROW(data!F$3:F$3000)-ROW(data!F$3)+1))),ROWS(data!F$3:F81))),"")</f>
        <v/>
      </c>
      <c r="F84" s="126" t="str">
        <f t="array" ref="F84">IFERROR(INDEX(data!G$3:G$3000, SMALL(IF(ISBLANK($F$3),IF(data!$D$3:$D$3000=$D$3,ROW(data!G$3:G$3000)-ROW(data!G$3)+1),IF(data!$D$3:$D$3000=$D$3,IF(data!$E$3:$E$3000=$F$3, ROW(data!G$3:G$3000)-ROW(data!G$3)+1))),ROWS(data!G$3:G81))),"")</f>
        <v/>
      </c>
      <c r="G84" s="127" t="str">
        <f t="shared" si="1"/>
        <v/>
      </c>
    </row>
    <row r="85" spans="1:7">
      <c r="A85" s="151" t="str">
        <f t="array" ref="A85">IFERROR(INDEX(data!A$3:A$3000, SMALL(IF(ISBLANK($F$3),IF(data!$D$3:$D$3000=$D$3,ROW(data!A$3:A$3000)-ROW(data!A$3)+1),IF(data!$D$3:$D$3000=$D$3,IF(data!$E$3:$E$3000=$F$3, ROW(data!A$3:A$3000)-ROW(data!A$3)+1))),ROWS(data!A$3:A82))),"")</f>
        <v/>
      </c>
      <c r="B85" s="34" t="str">
        <f t="array" ref="B85">IFERROR(INDEX(data!B$3:B$3000, SMALL(IF(ISBLANK($F$3),IF(data!$D$3:$D$3000=$D$3,ROW(data!B$3:B$3000)-ROW(data!B$3)+1),IF(data!$D$3:$D$3000=$D$3,IF(data!$E$3:$E$3000=$F$3, ROW(data!B$3:B$3000)-ROW(data!B$3)+1))),ROWS(data!B$3:B82))),"")</f>
        <v/>
      </c>
      <c r="C85" s="2" t="str">
        <f t="array" ref="C85">IFERROR(INDEX(data!C$3:C$3000, SMALL(IF(ISBLANK($F$3),IF(data!$D$3:$D$3000=$D$3,ROW(data!C$3:C$3000)-ROW(data!C$3)+1),IF(data!$D$3:$D$3000=$D$3,IF(data!$E$3:$E$3000=$F$3, ROW(data!C$3:C$3000)-ROW(data!C$3)+1))),ROWS(data!C$3:C82))),"")</f>
        <v/>
      </c>
      <c r="D85" s="4" t="str">
        <f t="array" ref="D85">IFERROR(INDEX(data!E$3:E$3000, SMALL(IF(ISBLANK($F$3),IF(data!$D$3:$D$3000=$D$3,ROW(data!E$3:E$3000)-ROW(data!E$3)+1),IF(data!$D$3:$D$3000=$D$3,IF(data!$E$3:$E$3000=$F$3, ROW(data!E$3:E$3000)-ROW(data!E$3)+1))),ROWS(data!E$3:E82))),"")</f>
        <v/>
      </c>
      <c r="E85" s="128" t="str">
        <f t="array" ref="E85">IFERROR(INDEX(data!F$3:F$3000, SMALL(IF(ISBLANK($F$3),IF(data!$D$3:$D$3000=$D$3,ROW(data!F$3:F$3000)-ROW(data!F$3)+1),IF(data!$D$3:$D$3000=$D$3,IF(data!$E$3:$E$3000=$F$3, ROW(data!F$3:F$3000)-ROW(data!F$3)+1))),ROWS(data!F$3:F82))),"")</f>
        <v/>
      </c>
      <c r="F85" s="129" t="str">
        <f t="array" ref="F85">IFERROR(INDEX(data!G$3:G$3000, SMALL(IF(ISBLANK($F$3),IF(data!$D$3:$D$3000=$D$3,ROW(data!G$3:G$3000)-ROW(data!G$3)+1),IF(data!$D$3:$D$3000=$D$3,IF(data!$E$3:$E$3000=$F$3, ROW(data!G$3:G$3000)-ROW(data!G$3)+1))),ROWS(data!G$3:G82))),"")</f>
        <v/>
      </c>
      <c r="G85" s="130" t="str">
        <f t="shared" si="1"/>
        <v/>
      </c>
    </row>
    <row r="86" spans="1:7">
      <c r="A86" s="150" t="str">
        <f t="array" ref="A86">IFERROR(INDEX(data!A$3:A$3000, SMALL(IF(ISBLANK($F$3),IF(data!$D$3:$D$3000=$D$3,ROW(data!A$3:A$3000)-ROW(data!A$3)+1),IF(data!$D$3:$D$3000=$D$3,IF(data!$E$3:$E$3000=$F$3, ROW(data!A$3:A$3000)-ROW(data!A$3)+1))),ROWS(data!A$3:A83))),"")</f>
        <v/>
      </c>
      <c r="B86" s="33" t="str">
        <f t="array" ref="B86">IFERROR(INDEX(data!B$3:B$3000, SMALL(IF(ISBLANK($F$3),IF(data!$D$3:$D$3000=$D$3,ROW(data!B$3:B$3000)-ROW(data!B$3)+1),IF(data!$D$3:$D$3000=$D$3,IF(data!$E$3:$E$3000=$F$3, ROW(data!B$3:B$3000)-ROW(data!B$3)+1))),ROWS(data!B$3:B83))),"")</f>
        <v/>
      </c>
      <c r="C86" s="52" t="str">
        <f t="array" ref="C86">IFERROR(INDEX(data!C$3:C$3000, SMALL(IF(ISBLANK($F$3),IF(data!$D$3:$D$3000=$D$3,ROW(data!C$3:C$3000)-ROW(data!C$3)+1),IF(data!$D$3:$D$3000=$D$3,IF(data!$E$3:$E$3000=$F$3, ROW(data!C$3:C$3000)-ROW(data!C$3)+1))),ROWS(data!C$3:C83))),"")</f>
        <v/>
      </c>
      <c r="D86" s="3" t="str">
        <f t="array" ref="D86">IFERROR(INDEX(data!E$3:E$3000, SMALL(IF(ISBLANK($F$3),IF(data!$D$3:$D$3000=$D$3,ROW(data!E$3:E$3000)-ROW(data!E$3)+1),IF(data!$D$3:$D$3000=$D$3,IF(data!$E$3:$E$3000=$F$3, ROW(data!E$3:E$3000)-ROW(data!E$3)+1))),ROWS(data!E$3:E83))),"")</f>
        <v/>
      </c>
      <c r="E86" s="125" t="str">
        <f t="array" ref="E86">IFERROR(INDEX(data!F$3:F$3000, SMALL(IF(ISBLANK($F$3),IF(data!$D$3:$D$3000=$D$3,ROW(data!F$3:F$3000)-ROW(data!F$3)+1),IF(data!$D$3:$D$3000=$D$3,IF(data!$E$3:$E$3000=$F$3, ROW(data!F$3:F$3000)-ROW(data!F$3)+1))),ROWS(data!F$3:F83))),"")</f>
        <v/>
      </c>
      <c r="F86" s="126" t="str">
        <f t="array" ref="F86">IFERROR(INDEX(data!G$3:G$3000, SMALL(IF(ISBLANK($F$3),IF(data!$D$3:$D$3000=$D$3,ROW(data!G$3:G$3000)-ROW(data!G$3)+1),IF(data!$D$3:$D$3000=$D$3,IF(data!$E$3:$E$3000=$F$3, ROW(data!G$3:G$3000)-ROW(data!G$3)+1))),ROWS(data!G$3:G83))),"")</f>
        <v/>
      </c>
      <c r="G86" s="127" t="str">
        <f t="shared" si="1"/>
        <v/>
      </c>
    </row>
    <row r="87" spans="1:7">
      <c r="A87" s="151" t="str">
        <f t="array" ref="A87">IFERROR(INDEX(data!A$3:A$3000, SMALL(IF(ISBLANK($F$3),IF(data!$D$3:$D$3000=$D$3,ROW(data!A$3:A$3000)-ROW(data!A$3)+1),IF(data!$D$3:$D$3000=$D$3,IF(data!$E$3:$E$3000=$F$3, ROW(data!A$3:A$3000)-ROW(data!A$3)+1))),ROWS(data!A$3:A84))),"")</f>
        <v/>
      </c>
      <c r="B87" s="34" t="str">
        <f t="array" ref="B87">IFERROR(INDEX(data!B$3:B$3000, SMALL(IF(ISBLANK($F$3),IF(data!$D$3:$D$3000=$D$3,ROW(data!B$3:B$3000)-ROW(data!B$3)+1),IF(data!$D$3:$D$3000=$D$3,IF(data!$E$3:$E$3000=$F$3, ROW(data!B$3:B$3000)-ROW(data!B$3)+1))),ROWS(data!B$3:B84))),"")</f>
        <v/>
      </c>
      <c r="C87" s="2" t="str">
        <f t="array" ref="C87">IFERROR(INDEX(data!C$3:C$3000, SMALL(IF(ISBLANK($F$3),IF(data!$D$3:$D$3000=$D$3,ROW(data!C$3:C$3000)-ROW(data!C$3)+1),IF(data!$D$3:$D$3000=$D$3,IF(data!$E$3:$E$3000=$F$3, ROW(data!C$3:C$3000)-ROW(data!C$3)+1))),ROWS(data!C$3:C84))),"")</f>
        <v/>
      </c>
      <c r="D87" s="4" t="str">
        <f t="array" ref="D87">IFERROR(INDEX(data!E$3:E$3000, SMALL(IF(ISBLANK($F$3),IF(data!$D$3:$D$3000=$D$3,ROW(data!E$3:E$3000)-ROW(data!E$3)+1),IF(data!$D$3:$D$3000=$D$3,IF(data!$E$3:$E$3000=$F$3, ROW(data!E$3:E$3000)-ROW(data!E$3)+1))),ROWS(data!E$3:E84))),"")</f>
        <v/>
      </c>
      <c r="E87" s="128" t="str">
        <f t="array" ref="E87">IFERROR(INDEX(data!F$3:F$3000, SMALL(IF(ISBLANK($F$3),IF(data!$D$3:$D$3000=$D$3,ROW(data!F$3:F$3000)-ROW(data!F$3)+1),IF(data!$D$3:$D$3000=$D$3,IF(data!$E$3:$E$3000=$F$3, ROW(data!F$3:F$3000)-ROW(data!F$3)+1))),ROWS(data!F$3:F84))),"")</f>
        <v/>
      </c>
      <c r="F87" s="129" t="str">
        <f t="array" ref="F87">IFERROR(INDEX(data!G$3:G$3000, SMALL(IF(ISBLANK($F$3),IF(data!$D$3:$D$3000=$D$3,ROW(data!G$3:G$3000)-ROW(data!G$3)+1),IF(data!$D$3:$D$3000=$D$3,IF(data!$E$3:$E$3000=$F$3, ROW(data!G$3:G$3000)-ROW(data!G$3)+1))),ROWS(data!G$3:G84))),"")</f>
        <v/>
      </c>
      <c r="G87" s="130" t="str">
        <f t="shared" si="1"/>
        <v/>
      </c>
    </row>
    <row r="88" spans="1:7">
      <c r="A88" s="150" t="str">
        <f t="array" ref="A88">IFERROR(INDEX(data!A$3:A$3000, SMALL(IF(ISBLANK($F$3),IF(data!$D$3:$D$3000=$D$3,ROW(data!A$3:A$3000)-ROW(data!A$3)+1),IF(data!$D$3:$D$3000=$D$3,IF(data!$E$3:$E$3000=$F$3, ROW(data!A$3:A$3000)-ROW(data!A$3)+1))),ROWS(data!A$3:A85))),"")</f>
        <v/>
      </c>
      <c r="B88" s="33" t="str">
        <f t="array" ref="B88">IFERROR(INDEX(data!B$3:B$3000, SMALL(IF(ISBLANK($F$3),IF(data!$D$3:$D$3000=$D$3,ROW(data!B$3:B$3000)-ROW(data!B$3)+1),IF(data!$D$3:$D$3000=$D$3,IF(data!$E$3:$E$3000=$F$3, ROW(data!B$3:B$3000)-ROW(data!B$3)+1))),ROWS(data!B$3:B85))),"")</f>
        <v/>
      </c>
      <c r="C88" s="52" t="str">
        <f t="array" ref="C88">IFERROR(INDEX(data!C$3:C$3000, SMALL(IF(ISBLANK($F$3),IF(data!$D$3:$D$3000=$D$3,ROW(data!C$3:C$3000)-ROW(data!C$3)+1),IF(data!$D$3:$D$3000=$D$3,IF(data!$E$3:$E$3000=$F$3, ROW(data!C$3:C$3000)-ROW(data!C$3)+1))),ROWS(data!C$3:C85))),"")</f>
        <v/>
      </c>
      <c r="D88" s="3" t="str">
        <f t="array" ref="D88">IFERROR(INDEX(data!E$3:E$3000, SMALL(IF(ISBLANK($F$3),IF(data!$D$3:$D$3000=$D$3,ROW(data!E$3:E$3000)-ROW(data!E$3)+1),IF(data!$D$3:$D$3000=$D$3,IF(data!$E$3:$E$3000=$F$3, ROW(data!E$3:E$3000)-ROW(data!E$3)+1))),ROWS(data!E$3:E85))),"")</f>
        <v/>
      </c>
      <c r="E88" s="125" t="str">
        <f t="array" ref="E88">IFERROR(INDEX(data!F$3:F$3000, SMALL(IF(ISBLANK($F$3),IF(data!$D$3:$D$3000=$D$3,ROW(data!F$3:F$3000)-ROW(data!F$3)+1),IF(data!$D$3:$D$3000=$D$3,IF(data!$E$3:$E$3000=$F$3, ROW(data!F$3:F$3000)-ROW(data!F$3)+1))),ROWS(data!F$3:F85))),"")</f>
        <v/>
      </c>
      <c r="F88" s="126" t="str">
        <f t="array" ref="F88">IFERROR(INDEX(data!G$3:G$3000, SMALL(IF(ISBLANK($F$3),IF(data!$D$3:$D$3000=$D$3,ROW(data!G$3:G$3000)-ROW(data!G$3)+1),IF(data!$D$3:$D$3000=$D$3,IF(data!$E$3:$E$3000=$F$3, ROW(data!G$3:G$3000)-ROW(data!G$3)+1))),ROWS(data!G$3:G85))),"")</f>
        <v/>
      </c>
      <c r="G88" s="127" t="str">
        <f t="shared" si="1"/>
        <v/>
      </c>
    </row>
    <row r="89" spans="1:7">
      <c r="A89" s="151" t="str">
        <f t="array" ref="A89">IFERROR(INDEX(data!A$3:A$3000, SMALL(IF(ISBLANK($F$3),IF(data!$D$3:$D$3000=$D$3,ROW(data!A$3:A$3000)-ROW(data!A$3)+1),IF(data!$D$3:$D$3000=$D$3,IF(data!$E$3:$E$3000=$F$3, ROW(data!A$3:A$3000)-ROW(data!A$3)+1))),ROWS(data!A$3:A86))),"")</f>
        <v/>
      </c>
      <c r="B89" s="34" t="str">
        <f t="array" ref="B89">IFERROR(INDEX(data!B$3:B$3000, SMALL(IF(ISBLANK($F$3),IF(data!$D$3:$D$3000=$D$3,ROW(data!B$3:B$3000)-ROW(data!B$3)+1),IF(data!$D$3:$D$3000=$D$3,IF(data!$E$3:$E$3000=$F$3, ROW(data!B$3:B$3000)-ROW(data!B$3)+1))),ROWS(data!B$3:B86))),"")</f>
        <v/>
      </c>
      <c r="C89" s="2" t="str">
        <f t="array" ref="C89">IFERROR(INDEX(data!C$3:C$3000, SMALL(IF(ISBLANK($F$3),IF(data!$D$3:$D$3000=$D$3,ROW(data!C$3:C$3000)-ROW(data!C$3)+1),IF(data!$D$3:$D$3000=$D$3,IF(data!$E$3:$E$3000=$F$3, ROW(data!C$3:C$3000)-ROW(data!C$3)+1))),ROWS(data!C$3:C86))),"")</f>
        <v/>
      </c>
      <c r="D89" s="4" t="str">
        <f t="array" ref="D89">IFERROR(INDEX(data!E$3:E$3000, SMALL(IF(ISBLANK($F$3),IF(data!$D$3:$D$3000=$D$3,ROW(data!E$3:E$3000)-ROW(data!E$3)+1),IF(data!$D$3:$D$3000=$D$3,IF(data!$E$3:$E$3000=$F$3, ROW(data!E$3:E$3000)-ROW(data!E$3)+1))),ROWS(data!E$3:E86))),"")</f>
        <v/>
      </c>
      <c r="E89" s="128" t="str">
        <f t="array" ref="E89">IFERROR(INDEX(data!F$3:F$3000, SMALL(IF(ISBLANK($F$3),IF(data!$D$3:$D$3000=$D$3,ROW(data!F$3:F$3000)-ROW(data!F$3)+1),IF(data!$D$3:$D$3000=$D$3,IF(data!$E$3:$E$3000=$F$3, ROW(data!F$3:F$3000)-ROW(data!F$3)+1))),ROWS(data!F$3:F86))),"")</f>
        <v/>
      </c>
      <c r="F89" s="129" t="str">
        <f t="array" ref="F89">IFERROR(INDEX(data!G$3:G$3000, SMALL(IF(ISBLANK($F$3),IF(data!$D$3:$D$3000=$D$3,ROW(data!G$3:G$3000)-ROW(data!G$3)+1),IF(data!$D$3:$D$3000=$D$3,IF(data!$E$3:$E$3000=$F$3, ROW(data!G$3:G$3000)-ROW(data!G$3)+1))),ROWS(data!G$3:G86))),"")</f>
        <v/>
      </c>
      <c r="G89" s="130" t="str">
        <f t="shared" si="1"/>
        <v/>
      </c>
    </row>
    <row r="90" spans="1:7">
      <c r="A90" s="150" t="str">
        <f t="array" ref="A90">IFERROR(INDEX(data!A$3:A$3000, SMALL(IF(ISBLANK($F$3),IF(data!$D$3:$D$3000=$D$3,ROW(data!A$3:A$3000)-ROW(data!A$3)+1),IF(data!$D$3:$D$3000=$D$3,IF(data!$E$3:$E$3000=$F$3, ROW(data!A$3:A$3000)-ROW(data!A$3)+1))),ROWS(data!A$3:A87))),"")</f>
        <v/>
      </c>
      <c r="B90" s="33" t="str">
        <f t="array" ref="B90">IFERROR(INDEX(data!B$3:B$3000, SMALL(IF(ISBLANK($F$3),IF(data!$D$3:$D$3000=$D$3,ROW(data!B$3:B$3000)-ROW(data!B$3)+1),IF(data!$D$3:$D$3000=$D$3,IF(data!$E$3:$E$3000=$F$3, ROW(data!B$3:B$3000)-ROW(data!B$3)+1))),ROWS(data!B$3:B87))),"")</f>
        <v/>
      </c>
      <c r="C90" s="52" t="str">
        <f t="array" ref="C90">IFERROR(INDEX(data!C$3:C$3000, SMALL(IF(ISBLANK($F$3),IF(data!$D$3:$D$3000=$D$3,ROW(data!C$3:C$3000)-ROW(data!C$3)+1),IF(data!$D$3:$D$3000=$D$3,IF(data!$E$3:$E$3000=$F$3, ROW(data!C$3:C$3000)-ROW(data!C$3)+1))),ROWS(data!C$3:C87))),"")</f>
        <v/>
      </c>
      <c r="D90" s="3" t="str">
        <f t="array" ref="D90">IFERROR(INDEX(data!E$3:E$3000, SMALL(IF(ISBLANK($F$3),IF(data!$D$3:$D$3000=$D$3,ROW(data!E$3:E$3000)-ROW(data!E$3)+1),IF(data!$D$3:$D$3000=$D$3,IF(data!$E$3:$E$3000=$F$3, ROW(data!E$3:E$3000)-ROW(data!E$3)+1))),ROWS(data!E$3:E87))),"")</f>
        <v/>
      </c>
      <c r="E90" s="125" t="str">
        <f t="array" ref="E90">IFERROR(INDEX(data!F$3:F$3000, SMALL(IF(ISBLANK($F$3),IF(data!$D$3:$D$3000=$D$3,ROW(data!F$3:F$3000)-ROW(data!F$3)+1),IF(data!$D$3:$D$3000=$D$3,IF(data!$E$3:$E$3000=$F$3, ROW(data!F$3:F$3000)-ROW(data!F$3)+1))),ROWS(data!F$3:F87))),"")</f>
        <v/>
      </c>
      <c r="F90" s="126" t="str">
        <f t="array" ref="F90">IFERROR(INDEX(data!G$3:G$3000, SMALL(IF(ISBLANK($F$3),IF(data!$D$3:$D$3000=$D$3,ROW(data!G$3:G$3000)-ROW(data!G$3)+1),IF(data!$D$3:$D$3000=$D$3,IF(data!$E$3:$E$3000=$F$3, ROW(data!G$3:G$3000)-ROW(data!G$3)+1))),ROWS(data!G$3:G87))),"")</f>
        <v/>
      </c>
      <c r="G90" s="127" t="str">
        <f t="shared" si="1"/>
        <v/>
      </c>
    </row>
    <row r="91" spans="1:7">
      <c r="A91" s="151" t="str">
        <f t="array" ref="A91">IFERROR(INDEX(data!A$3:A$3000, SMALL(IF(ISBLANK($F$3),IF(data!$D$3:$D$3000=$D$3,ROW(data!A$3:A$3000)-ROW(data!A$3)+1),IF(data!$D$3:$D$3000=$D$3,IF(data!$E$3:$E$3000=$F$3, ROW(data!A$3:A$3000)-ROW(data!A$3)+1))),ROWS(data!A$3:A88))),"")</f>
        <v/>
      </c>
      <c r="B91" s="34" t="str">
        <f t="array" ref="B91">IFERROR(INDEX(data!B$3:B$3000, SMALL(IF(ISBLANK($F$3),IF(data!$D$3:$D$3000=$D$3,ROW(data!B$3:B$3000)-ROW(data!B$3)+1),IF(data!$D$3:$D$3000=$D$3,IF(data!$E$3:$E$3000=$F$3, ROW(data!B$3:B$3000)-ROW(data!B$3)+1))),ROWS(data!B$3:B88))),"")</f>
        <v/>
      </c>
      <c r="C91" s="2" t="str">
        <f t="array" ref="C91">IFERROR(INDEX(data!C$3:C$3000, SMALL(IF(ISBLANK($F$3),IF(data!$D$3:$D$3000=$D$3,ROW(data!C$3:C$3000)-ROW(data!C$3)+1),IF(data!$D$3:$D$3000=$D$3,IF(data!$E$3:$E$3000=$F$3, ROW(data!C$3:C$3000)-ROW(data!C$3)+1))),ROWS(data!C$3:C88))),"")</f>
        <v/>
      </c>
      <c r="D91" s="4" t="str">
        <f t="array" ref="D91">IFERROR(INDEX(data!E$3:E$3000, SMALL(IF(ISBLANK($F$3),IF(data!$D$3:$D$3000=$D$3,ROW(data!E$3:E$3000)-ROW(data!E$3)+1),IF(data!$D$3:$D$3000=$D$3,IF(data!$E$3:$E$3000=$F$3, ROW(data!E$3:E$3000)-ROW(data!E$3)+1))),ROWS(data!E$3:E88))),"")</f>
        <v/>
      </c>
      <c r="E91" s="128" t="str">
        <f t="array" ref="E91">IFERROR(INDEX(data!F$3:F$3000, SMALL(IF(ISBLANK($F$3),IF(data!$D$3:$D$3000=$D$3,ROW(data!F$3:F$3000)-ROW(data!F$3)+1),IF(data!$D$3:$D$3000=$D$3,IF(data!$E$3:$E$3000=$F$3, ROW(data!F$3:F$3000)-ROW(data!F$3)+1))),ROWS(data!F$3:F88))),"")</f>
        <v/>
      </c>
      <c r="F91" s="129" t="str">
        <f t="array" ref="F91">IFERROR(INDEX(data!G$3:G$3000, SMALL(IF(ISBLANK($F$3),IF(data!$D$3:$D$3000=$D$3,ROW(data!G$3:G$3000)-ROW(data!G$3)+1),IF(data!$D$3:$D$3000=$D$3,IF(data!$E$3:$E$3000=$F$3, ROW(data!G$3:G$3000)-ROW(data!G$3)+1))),ROWS(data!G$3:G88))),"")</f>
        <v/>
      </c>
      <c r="G91" s="130" t="str">
        <f t="shared" si="1"/>
        <v/>
      </c>
    </row>
    <row r="92" spans="1:7">
      <c r="A92" s="150" t="str">
        <f t="array" ref="A92">IFERROR(INDEX(data!A$3:A$3000, SMALL(IF(ISBLANK($F$3),IF(data!$D$3:$D$3000=$D$3,ROW(data!A$3:A$3000)-ROW(data!A$3)+1),IF(data!$D$3:$D$3000=$D$3,IF(data!$E$3:$E$3000=$F$3, ROW(data!A$3:A$3000)-ROW(data!A$3)+1))),ROWS(data!A$3:A89))),"")</f>
        <v/>
      </c>
      <c r="B92" s="33" t="str">
        <f t="array" ref="B92">IFERROR(INDEX(data!B$3:B$3000, SMALL(IF(ISBLANK($F$3),IF(data!$D$3:$D$3000=$D$3,ROW(data!B$3:B$3000)-ROW(data!B$3)+1),IF(data!$D$3:$D$3000=$D$3,IF(data!$E$3:$E$3000=$F$3, ROW(data!B$3:B$3000)-ROW(data!B$3)+1))),ROWS(data!B$3:B89))),"")</f>
        <v/>
      </c>
      <c r="C92" s="52" t="str">
        <f t="array" ref="C92">IFERROR(INDEX(data!C$3:C$3000, SMALL(IF(ISBLANK($F$3),IF(data!$D$3:$D$3000=$D$3,ROW(data!C$3:C$3000)-ROW(data!C$3)+1),IF(data!$D$3:$D$3000=$D$3,IF(data!$E$3:$E$3000=$F$3, ROW(data!C$3:C$3000)-ROW(data!C$3)+1))),ROWS(data!C$3:C89))),"")</f>
        <v/>
      </c>
      <c r="D92" s="3" t="str">
        <f t="array" ref="D92">IFERROR(INDEX(data!E$3:E$3000, SMALL(IF(ISBLANK($F$3),IF(data!$D$3:$D$3000=$D$3,ROW(data!E$3:E$3000)-ROW(data!E$3)+1),IF(data!$D$3:$D$3000=$D$3,IF(data!$E$3:$E$3000=$F$3, ROW(data!E$3:E$3000)-ROW(data!E$3)+1))),ROWS(data!E$3:E89))),"")</f>
        <v/>
      </c>
      <c r="E92" s="125" t="str">
        <f t="array" ref="E92">IFERROR(INDEX(data!F$3:F$3000, SMALL(IF(ISBLANK($F$3),IF(data!$D$3:$D$3000=$D$3,ROW(data!F$3:F$3000)-ROW(data!F$3)+1),IF(data!$D$3:$D$3000=$D$3,IF(data!$E$3:$E$3000=$F$3, ROW(data!F$3:F$3000)-ROW(data!F$3)+1))),ROWS(data!F$3:F89))),"")</f>
        <v/>
      </c>
      <c r="F92" s="126" t="str">
        <f t="array" ref="F92">IFERROR(INDEX(data!G$3:G$3000, SMALL(IF(ISBLANK($F$3),IF(data!$D$3:$D$3000=$D$3,ROW(data!G$3:G$3000)-ROW(data!G$3)+1),IF(data!$D$3:$D$3000=$D$3,IF(data!$E$3:$E$3000=$F$3, ROW(data!G$3:G$3000)-ROW(data!G$3)+1))),ROWS(data!G$3:G89))),"")</f>
        <v/>
      </c>
      <c r="G92" s="127" t="str">
        <f t="shared" si="1"/>
        <v/>
      </c>
    </row>
    <row r="93" spans="1:7">
      <c r="A93" s="151" t="str">
        <f t="array" ref="A93">IFERROR(INDEX(data!A$3:A$3000, SMALL(IF(ISBLANK($F$3),IF(data!$D$3:$D$3000=$D$3,ROW(data!A$3:A$3000)-ROW(data!A$3)+1),IF(data!$D$3:$D$3000=$D$3,IF(data!$E$3:$E$3000=$F$3, ROW(data!A$3:A$3000)-ROW(data!A$3)+1))),ROWS(data!A$3:A90))),"")</f>
        <v/>
      </c>
      <c r="B93" s="34" t="str">
        <f t="array" ref="B93">IFERROR(INDEX(data!B$3:B$3000, SMALL(IF(ISBLANK($F$3),IF(data!$D$3:$D$3000=$D$3,ROW(data!B$3:B$3000)-ROW(data!B$3)+1),IF(data!$D$3:$D$3000=$D$3,IF(data!$E$3:$E$3000=$F$3, ROW(data!B$3:B$3000)-ROW(data!B$3)+1))),ROWS(data!B$3:B90))),"")</f>
        <v/>
      </c>
      <c r="C93" s="2" t="str">
        <f t="array" ref="C93">IFERROR(INDEX(data!C$3:C$3000, SMALL(IF(ISBLANK($F$3),IF(data!$D$3:$D$3000=$D$3,ROW(data!C$3:C$3000)-ROW(data!C$3)+1),IF(data!$D$3:$D$3000=$D$3,IF(data!$E$3:$E$3000=$F$3, ROW(data!C$3:C$3000)-ROW(data!C$3)+1))),ROWS(data!C$3:C90))),"")</f>
        <v/>
      </c>
      <c r="D93" s="4" t="str">
        <f t="array" ref="D93">IFERROR(INDEX(data!E$3:E$3000, SMALL(IF(ISBLANK($F$3),IF(data!$D$3:$D$3000=$D$3,ROW(data!E$3:E$3000)-ROW(data!E$3)+1),IF(data!$D$3:$D$3000=$D$3,IF(data!$E$3:$E$3000=$F$3, ROW(data!E$3:E$3000)-ROW(data!E$3)+1))),ROWS(data!E$3:E90))),"")</f>
        <v/>
      </c>
      <c r="E93" s="128" t="str">
        <f t="array" ref="E93">IFERROR(INDEX(data!F$3:F$3000, SMALL(IF(ISBLANK($F$3),IF(data!$D$3:$D$3000=$D$3,ROW(data!F$3:F$3000)-ROW(data!F$3)+1),IF(data!$D$3:$D$3000=$D$3,IF(data!$E$3:$E$3000=$F$3, ROW(data!F$3:F$3000)-ROW(data!F$3)+1))),ROWS(data!F$3:F90))),"")</f>
        <v/>
      </c>
      <c r="F93" s="129" t="str">
        <f t="array" ref="F93">IFERROR(INDEX(data!G$3:G$3000, SMALL(IF(ISBLANK($F$3),IF(data!$D$3:$D$3000=$D$3,ROW(data!G$3:G$3000)-ROW(data!G$3)+1),IF(data!$D$3:$D$3000=$D$3,IF(data!$E$3:$E$3000=$F$3, ROW(data!G$3:G$3000)-ROW(data!G$3)+1))),ROWS(data!G$3:G90))),"")</f>
        <v/>
      </c>
      <c r="G93" s="130" t="str">
        <f t="shared" si="1"/>
        <v/>
      </c>
    </row>
    <row r="94" spans="1:7">
      <c r="A94" s="150" t="str">
        <f t="array" ref="A94">IFERROR(INDEX(data!A$3:A$3000, SMALL(IF(ISBLANK($F$3),IF(data!$D$3:$D$3000=$D$3,ROW(data!A$3:A$3000)-ROW(data!A$3)+1),IF(data!$D$3:$D$3000=$D$3,IF(data!$E$3:$E$3000=$F$3, ROW(data!A$3:A$3000)-ROW(data!A$3)+1))),ROWS(data!A$3:A91))),"")</f>
        <v/>
      </c>
      <c r="B94" s="33" t="str">
        <f t="array" ref="B94">IFERROR(INDEX(data!B$3:B$3000, SMALL(IF(ISBLANK($F$3),IF(data!$D$3:$D$3000=$D$3,ROW(data!B$3:B$3000)-ROW(data!B$3)+1),IF(data!$D$3:$D$3000=$D$3,IF(data!$E$3:$E$3000=$F$3, ROW(data!B$3:B$3000)-ROW(data!B$3)+1))),ROWS(data!B$3:B91))),"")</f>
        <v/>
      </c>
      <c r="C94" s="52" t="str">
        <f t="array" ref="C94">IFERROR(INDEX(data!C$3:C$3000, SMALL(IF(ISBLANK($F$3),IF(data!$D$3:$D$3000=$D$3,ROW(data!C$3:C$3000)-ROW(data!C$3)+1),IF(data!$D$3:$D$3000=$D$3,IF(data!$E$3:$E$3000=$F$3, ROW(data!C$3:C$3000)-ROW(data!C$3)+1))),ROWS(data!C$3:C91))),"")</f>
        <v/>
      </c>
      <c r="D94" s="3" t="str">
        <f t="array" ref="D94">IFERROR(INDEX(data!E$3:E$3000, SMALL(IF(ISBLANK($F$3),IF(data!$D$3:$D$3000=$D$3,ROW(data!E$3:E$3000)-ROW(data!E$3)+1),IF(data!$D$3:$D$3000=$D$3,IF(data!$E$3:$E$3000=$F$3, ROW(data!E$3:E$3000)-ROW(data!E$3)+1))),ROWS(data!E$3:E91))),"")</f>
        <v/>
      </c>
      <c r="E94" s="125" t="str">
        <f t="array" ref="E94">IFERROR(INDEX(data!F$3:F$3000, SMALL(IF(ISBLANK($F$3),IF(data!$D$3:$D$3000=$D$3,ROW(data!F$3:F$3000)-ROW(data!F$3)+1),IF(data!$D$3:$D$3000=$D$3,IF(data!$E$3:$E$3000=$F$3, ROW(data!F$3:F$3000)-ROW(data!F$3)+1))),ROWS(data!F$3:F91))),"")</f>
        <v/>
      </c>
      <c r="F94" s="126" t="str">
        <f t="array" ref="F94">IFERROR(INDEX(data!G$3:G$3000, SMALL(IF(ISBLANK($F$3),IF(data!$D$3:$D$3000=$D$3,ROW(data!G$3:G$3000)-ROW(data!G$3)+1),IF(data!$D$3:$D$3000=$D$3,IF(data!$E$3:$E$3000=$F$3, ROW(data!G$3:G$3000)-ROW(data!G$3)+1))),ROWS(data!G$3:G91))),"")</f>
        <v/>
      </c>
      <c r="G94" s="127" t="str">
        <f t="shared" si="1"/>
        <v/>
      </c>
    </row>
    <row r="95" spans="1:7">
      <c r="A95" s="151" t="str">
        <f t="array" ref="A95">IFERROR(INDEX(data!A$3:A$3000, SMALL(IF(ISBLANK($F$3),IF(data!$D$3:$D$3000=$D$3,ROW(data!A$3:A$3000)-ROW(data!A$3)+1),IF(data!$D$3:$D$3000=$D$3,IF(data!$E$3:$E$3000=$F$3, ROW(data!A$3:A$3000)-ROW(data!A$3)+1))),ROWS(data!A$3:A92))),"")</f>
        <v/>
      </c>
      <c r="B95" s="34" t="str">
        <f t="array" ref="B95">IFERROR(INDEX(data!B$3:B$3000, SMALL(IF(ISBLANK($F$3),IF(data!$D$3:$D$3000=$D$3,ROW(data!B$3:B$3000)-ROW(data!B$3)+1),IF(data!$D$3:$D$3000=$D$3,IF(data!$E$3:$E$3000=$F$3, ROW(data!B$3:B$3000)-ROW(data!B$3)+1))),ROWS(data!B$3:B92))),"")</f>
        <v/>
      </c>
      <c r="C95" s="2" t="str">
        <f t="array" ref="C95">IFERROR(INDEX(data!C$3:C$3000, SMALL(IF(ISBLANK($F$3),IF(data!$D$3:$D$3000=$D$3,ROW(data!C$3:C$3000)-ROW(data!C$3)+1),IF(data!$D$3:$D$3000=$D$3,IF(data!$E$3:$E$3000=$F$3, ROW(data!C$3:C$3000)-ROW(data!C$3)+1))),ROWS(data!C$3:C92))),"")</f>
        <v/>
      </c>
      <c r="D95" s="4" t="str">
        <f t="array" ref="D95">IFERROR(INDEX(data!E$3:E$3000, SMALL(IF(ISBLANK($F$3),IF(data!$D$3:$D$3000=$D$3,ROW(data!E$3:E$3000)-ROW(data!E$3)+1),IF(data!$D$3:$D$3000=$D$3,IF(data!$E$3:$E$3000=$F$3, ROW(data!E$3:E$3000)-ROW(data!E$3)+1))),ROWS(data!E$3:E92))),"")</f>
        <v/>
      </c>
      <c r="E95" s="128" t="str">
        <f t="array" ref="E95">IFERROR(INDEX(data!F$3:F$3000, SMALL(IF(ISBLANK($F$3),IF(data!$D$3:$D$3000=$D$3,ROW(data!F$3:F$3000)-ROW(data!F$3)+1),IF(data!$D$3:$D$3000=$D$3,IF(data!$E$3:$E$3000=$F$3, ROW(data!F$3:F$3000)-ROW(data!F$3)+1))),ROWS(data!F$3:F92))),"")</f>
        <v/>
      </c>
      <c r="F95" s="129" t="str">
        <f t="array" ref="F95">IFERROR(INDEX(data!G$3:G$3000, SMALL(IF(ISBLANK($F$3),IF(data!$D$3:$D$3000=$D$3,ROW(data!G$3:G$3000)-ROW(data!G$3)+1),IF(data!$D$3:$D$3000=$D$3,IF(data!$E$3:$E$3000=$F$3, ROW(data!G$3:G$3000)-ROW(data!G$3)+1))),ROWS(data!G$3:G92))),"")</f>
        <v/>
      </c>
      <c r="G95" s="130" t="str">
        <f t="shared" si="1"/>
        <v/>
      </c>
    </row>
    <row r="96" spans="1:7">
      <c r="A96" s="150" t="str">
        <f t="array" ref="A96">IFERROR(INDEX(data!A$3:A$3000, SMALL(IF(ISBLANK($F$3),IF(data!$D$3:$D$3000=$D$3,ROW(data!A$3:A$3000)-ROW(data!A$3)+1),IF(data!$D$3:$D$3000=$D$3,IF(data!$E$3:$E$3000=$F$3, ROW(data!A$3:A$3000)-ROW(data!A$3)+1))),ROWS(data!A$3:A93))),"")</f>
        <v/>
      </c>
      <c r="B96" s="33" t="str">
        <f t="array" ref="B96">IFERROR(INDEX(data!B$3:B$3000, SMALL(IF(ISBLANK($F$3),IF(data!$D$3:$D$3000=$D$3,ROW(data!B$3:B$3000)-ROW(data!B$3)+1),IF(data!$D$3:$D$3000=$D$3,IF(data!$E$3:$E$3000=$F$3, ROW(data!B$3:B$3000)-ROW(data!B$3)+1))),ROWS(data!B$3:B93))),"")</f>
        <v/>
      </c>
      <c r="C96" s="52" t="str">
        <f t="array" ref="C96">IFERROR(INDEX(data!C$3:C$3000, SMALL(IF(ISBLANK($F$3),IF(data!$D$3:$D$3000=$D$3,ROW(data!C$3:C$3000)-ROW(data!C$3)+1),IF(data!$D$3:$D$3000=$D$3,IF(data!$E$3:$E$3000=$F$3, ROW(data!C$3:C$3000)-ROW(data!C$3)+1))),ROWS(data!C$3:C93))),"")</f>
        <v/>
      </c>
      <c r="D96" s="3" t="str">
        <f t="array" ref="D96">IFERROR(INDEX(data!E$3:E$3000, SMALL(IF(ISBLANK($F$3),IF(data!$D$3:$D$3000=$D$3,ROW(data!E$3:E$3000)-ROW(data!E$3)+1),IF(data!$D$3:$D$3000=$D$3,IF(data!$E$3:$E$3000=$F$3, ROW(data!E$3:E$3000)-ROW(data!E$3)+1))),ROWS(data!E$3:E93))),"")</f>
        <v/>
      </c>
      <c r="E96" s="125" t="str">
        <f t="array" ref="E96">IFERROR(INDEX(data!F$3:F$3000, SMALL(IF(ISBLANK($F$3),IF(data!$D$3:$D$3000=$D$3,ROW(data!F$3:F$3000)-ROW(data!F$3)+1),IF(data!$D$3:$D$3000=$D$3,IF(data!$E$3:$E$3000=$F$3, ROW(data!F$3:F$3000)-ROW(data!F$3)+1))),ROWS(data!F$3:F93))),"")</f>
        <v/>
      </c>
      <c r="F96" s="126" t="str">
        <f t="array" ref="F96">IFERROR(INDEX(data!G$3:G$3000, SMALL(IF(ISBLANK($F$3),IF(data!$D$3:$D$3000=$D$3,ROW(data!G$3:G$3000)-ROW(data!G$3)+1),IF(data!$D$3:$D$3000=$D$3,IF(data!$E$3:$E$3000=$F$3, ROW(data!G$3:G$3000)-ROW(data!G$3)+1))),ROWS(data!G$3:G93))),"")</f>
        <v/>
      </c>
      <c r="G96" s="127" t="str">
        <f t="shared" si="1"/>
        <v/>
      </c>
    </row>
    <row r="97" spans="1:7">
      <c r="A97" s="151" t="str">
        <f t="array" ref="A97">IFERROR(INDEX(data!A$3:A$3000, SMALL(IF(ISBLANK($F$3),IF(data!$D$3:$D$3000=$D$3,ROW(data!A$3:A$3000)-ROW(data!A$3)+1),IF(data!$D$3:$D$3000=$D$3,IF(data!$E$3:$E$3000=$F$3, ROW(data!A$3:A$3000)-ROW(data!A$3)+1))),ROWS(data!A$3:A94))),"")</f>
        <v/>
      </c>
      <c r="B97" s="34" t="str">
        <f t="array" ref="B97">IFERROR(INDEX(data!B$3:B$3000, SMALL(IF(ISBLANK($F$3),IF(data!$D$3:$D$3000=$D$3,ROW(data!B$3:B$3000)-ROW(data!B$3)+1),IF(data!$D$3:$D$3000=$D$3,IF(data!$E$3:$E$3000=$F$3, ROW(data!B$3:B$3000)-ROW(data!B$3)+1))),ROWS(data!B$3:B94))),"")</f>
        <v/>
      </c>
      <c r="C97" s="2" t="str">
        <f t="array" ref="C97">IFERROR(INDEX(data!C$3:C$3000, SMALL(IF(ISBLANK($F$3),IF(data!$D$3:$D$3000=$D$3,ROW(data!C$3:C$3000)-ROW(data!C$3)+1),IF(data!$D$3:$D$3000=$D$3,IF(data!$E$3:$E$3000=$F$3, ROW(data!C$3:C$3000)-ROW(data!C$3)+1))),ROWS(data!C$3:C94))),"")</f>
        <v/>
      </c>
      <c r="D97" s="4" t="str">
        <f t="array" ref="D97">IFERROR(INDEX(data!E$3:E$3000, SMALL(IF(ISBLANK($F$3),IF(data!$D$3:$D$3000=$D$3,ROW(data!E$3:E$3000)-ROW(data!E$3)+1),IF(data!$D$3:$D$3000=$D$3,IF(data!$E$3:$E$3000=$F$3, ROW(data!E$3:E$3000)-ROW(data!E$3)+1))),ROWS(data!E$3:E94))),"")</f>
        <v/>
      </c>
      <c r="E97" s="128" t="str">
        <f t="array" ref="E97">IFERROR(INDEX(data!F$3:F$3000, SMALL(IF(ISBLANK($F$3),IF(data!$D$3:$D$3000=$D$3,ROW(data!F$3:F$3000)-ROW(data!F$3)+1),IF(data!$D$3:$D$3000=$D$3,IF(data!$E$3:$E$3000=$F$3, ROW(data!F$3:F$3000)-ROW(data!F$3)+1))),ROWS(data!F$3:F94))),"")</f>
        <v/>
      </c>
      <c r="F97" s="129" t="str">
        <f t="array" ref="F97">IFERROR(INDEX(data!G$3:G$3000, SMALL(IF(ISBLANK($F$3),IF(data!$D$3:$D$3000=$D$3,ROW(data!G$3:G$3000)-ROW(data!G$3)+1),IF(data!$D$3:$D$3000=$D$3,IF(data!$E$3:$E$3000=$F$3, ROW(data!G$3:G$3000)-ROW(data!G$3)+1))),ROWS(data!G$3:G94))),"")</f>
        <v/>
      </c>
      <c r="G97" s="130" t="str">
        <f t="shared" si="1"/>
        <v/>
      </c>
    </row>
    <row r="98" spans="1:7">
      <c r="A98" s="150" t="str">
        <f t="array" ref="A98">IFERROR(INDEX(data!A$3:A$3000, SMALL(IF(ISBLANK($F$3),IF(data!$D$3:$D$3000=$D$3,ROW(data!A$3:A$3000)-ROW(data!A$3)+1),IF(data!$D$3:$D$3000=$D$3,IF(data!$E$3:$E$3000=$F$3, ROW(data!A$3:A$3000)-ROW(data!A$3)+1))),ROWS(data!A$3:A95))),"")</f>
        <v/>
      </c>
      <c r="B98" s="33" t="str">
        <f t="array" ref="B98">IFERROR(INDEX(data!B$3:B$3000, SMALL(IF(ISBLANK($F$3),IF(data!$D$3:$D$3000=$D$3,ROW(data!B$3:B$3000)-ROW(data!B$3)+1),IF(data!$D$3:$D$3000=$D$3,IF(data!$E$3:$E$3000=$F$3, ROW(data!B$3:B$3000)-ROW(data!B$3)+1))),ROWS(data!B$3:B95))),"")</f>
        <v/>
      </c>
      <c r="C98" s="52" t="str">
        <f t="array" ref="C98">IFERROR(INDEX(data!C$3:C$3000, SMALL(IF(ISBLANK($F$3),IF(data!$D$3:$D$3000=$D$3,ROW(data!C$3:C$3000)-ROW(data!C$3)+1),IF(data!$D$3:$D$3000=$D$3,IF(data!$E$3:$E$3000=$F$3, ROW(data!C$3:C$3000)-ROW(data!C$3)+1))),ROWS(data!C$3:C95))),"")</f>
        <v/>
      </c>
      <c r="D98" s="3" t="str">
        <f t="array" ref="D98">IFERROR(INDEX(data!E$3:E$3000, SMALL(IF(ISBLANK($F$3),IF(data!$D$3:$D$3000=$D$3,ROW(data!E$3:E$3000)-ROW(data!E$3)+1),IF(data!$D$3:$D$3000=$D$3,IF(data!$E$3:$E$3000=$F$3, ROW(data!E$3:E$3000)-ROW(data!E$3)+1))),ROWS(data!E$3:E95))),"")</f>
        <v/>
      </c>
      <c r="E98" s="125" t="str">
        <f t="array" ref="E98">IFERROR(INDEX(data!F$3:F$3000, SMALL(IF(ISBLANK($F$3),IF(data!$D$3:$D$3000=$D$3,ROW(data!F$3:F$3000)-ROW(data!F$3)+1),IF(data!$D$3:$D$3000=$D$3,IF(data!$E$3:$E$3000=$F$3, ROW(data!F$3:F$3000)-ROW(data!F$3)+1))),ROWS(data!F$3:F95))),"")</f>
        <v/>
      </c>
      <c r="F98" s="126" t="str">
        <f t="array" ref="F98">IFERROR(INDEX(data!G$3:G$3000, SMALL(IF(ISBLANK($F$3),IF(data!$D$3:$D$3000=$D$3,ROW(data!G$3:G$3000)-ROW(data!G$3)+1),IF(data!$D$3:$D$3000=$D$3,IF(data!$E$3:$E$3000=$F$3, ROW(data!G$3:G$3000)-ROW(data!G$3)+1))),ROWS(data!G$3:G95))),"")</f>
        <v/>
      </c>
      <c r="G98" s="127" t="str">
        <f t="shared" si="1"/>
        <v/>
      </c>
    </row>
    <row r="99" spans="1:7">
      <c r="A99" s="151" t="str">
        <f t="array" ref="A99">IFERROR(INDEX(data!A$3:A$3000, SMALL(IF(ISBLANK($F$3),IF(data!$D$3:$D$3000=$D$3,ROW(data!A$3:A$3000)-ROW(data!A$3)+1),IF(data!$D$3:$D$3000=$D$3,IF(data!$E$3:$E$3000=$F$3, ROW(data!A$3:A$3000)-ROW(data!A$3)+1))),ROWS(data!A$3:A96))),"")</f>
        <v/>
      </c>
      <c r="B99" s="34" t="str">
        <f t="array" ref="B99">IFERROR(INDEX(data!B$3:B$3000, SMALL(IF(ISBLANK($F$3),IF(data!$D$3:$D$3000=$D$3,ROW(data!B$3:B$3000)-ROW(data!B$3)+1),IF(data!$D$3:$D$3000=$D$3,IF(data!$E$3:$E$3000=$F$3, ROW(data!B$3:B$3000)-ROW(data!B$3)+1))),ROWS(data!B$3:B96))),"")</f>
        <v/>
      </c>
      <c r="C99" s="2" t="str">
        <f t="array" ref="C99">IFERROR(INDEX(data!C$3:C$3000, SMALL(IF(ISBLANK($F$3),IF(data!$D$3:$D$3000=$D$3,ROW(data!C$3:C$3000)-ROW(data!C$3)+1),IF(data!$D$3:$D$3000=$D$3,IF(data!$E$3:$E$3000=$F$3, ROW(data!C$3:C$3000)-ROW(data!C$3)+1))),ROWS(data!C$3:C96))),"")</f>
        <v/>
      </c>
      <c r="D99" s="4" t="str">
        <f t="array" ref="D99">IFERROR(INDEX(data!E$3:E$3000, SMALL(IF(ISBLANK($F$3),IF(data!$D$3:$D$3000=$D$3,ROW(data!E$3:E$3000)-ROW(data!E$3)+1),IF(data!$D$3:$D$3000=$D$3,IF(data!$E$3:$E$3000=$F$3, ROW(data!E$3:E$3000)-ROW(data!E$3)+1))),ROWS(data!E$3:E96))),"")</f>
        <v/>
      </c>
      <c r="E99" s="128" t="str">
        <f t="array" ref="E99">IFERROR(INDEX(data!F$3:F$3000, SMALL(IF(ISBLANK($F$3),IF(data!$D$3:$D$3000=$D$3,ROW(data!F$3:F$3000)-ROW(data!F$3)+1),IF(data!$D$3:$D$3000=$D$3,IF(data!$E$3:$E$3000=$F$3, ROW(data!F$3:F$3000)-ROW(data!F$3)+1))),ROWS(data!F$3:F96))),"")</f>
        <v/>
      </c>
      <c r="F99" s="129" t="str">
        <f t="array" ref="F99">IFERROR(INDEX(data!G$3:G$3000, SMALL(IF(ISBLANK($F$3),IF(data!$D$3:$D$3000=$D$3,ROW(data!G$3:G$3000)-ROW(data!G$3)+1),IF(data!$D$3:$D$3000=$D$3,IF(data!$E$3:$E$3000=$F$3, ROW(data!G$3:G$3000)-ROW(data!G$3)+1))),ROWS(data!G$3:G96))),"")</f>
        <v/>
      </c>
      <c r="G99" s="130" t="str">
        <f t="shared" si="1"/>
        <v/>
      </c>
    </row>
    <row r="100" spans="1:7">
      <c r="A100" s="152" t="str">
        <f t="array" ref="A100">IFERROR(INDEX(data!A$3:A$3000, SMALL(IF(ISBLANK($F$3),IF(data!$D$3:$D$3000=$D$3,ROW(data!A$3:A$3000)-ROW(data!A$3)+1),IF(data!$D$3:$D$3000=$D$3,IF(data!$E$3:$E$3000=$F$3, ROW(data!A$3:A$3000)-ROW(data!A$3)+1))),ROWS(data!A$3:A97))),"")</f>
        <v/>
      </c>
      <c r="B100" s="33" t="str">
        <f t="array" ref="B100">IFERROR(INDEX(data!B$3:B$3000, SMALL(IF(ISBLANK($F$3),IF(data!$D$3:$D$3000=$D$3,ROW(data!B$3:B$3000)-ROW(data!B$3)+1),IF(data!$D$3:$D$3000=$D$3,IF(data!$E$3:$E$3000=$F$3, ROW(data!B$3:B$3000)-ROW(data!B$3)+1))),ROWS(data!B$3:B97))),"")</f>
        <v/>
      </c>
      <c r="C100" s="86" t="str">
        <f t="array" ref="C100">IFERROR(INDEX(data!C$3:C$3000, SMALL(IF(ISBLANK($F$3),IF(data!$D$3:$D$3000=$D$3,ROW(data!C$3:C$3000)-ROW(data!C$3)+1),IF(data!$D$3:$D$3000=$D$3,IF(data!$E$3:$E$3000=$F$3, ROW(data!C$3:C$3000)-ROW(data!C$3)+1))),ROWS(data!C$3:C97))),"")</f>
        <v/>
      </c>
      <c r="D100" s="87" t="str">
        <f t="array" ref="D100">IFERROR(INDEX(data!E$3:E$3000, SMALL(IF(ISBLANK($F$3),IF(data!$D$3:$D$3000=$D$3,ROW(data!E$3:E$3000)-ROW(data!E$3)+1),IF(data!$D$3:$D$3000=$D$3,IF(data!$E$3:$E$3000=$F$3, ROW(data!E$3:E$3000)-ROW(data!E$3)+1))),ROWS(data!E$3:E97))),"")</f>
        <v/>
      </c>
      <c r="E100" s="131" t="str">
        <f t="array" ref="E100">IFERROR(INDEX(data!F$3:F$3000, SMALL(IF(ISBLANK($F$3),IF(data!$D$3:$D$3000=$D$3,ROW(data!F$3:F$3000)-ROW(data!F$3)+1),IF(data!$D$3:$D$3000=$D$3,IF(data!$E$3:$E$3000=$F$3, ROW(data!F$3:F$3000)-ROW(data!F$3)+1))),ROWS(data!F$3:F97))),"")</f>
        <v/>
      </c>
      <c r="F100" s="132" t="str">
        <f t="array" ref="F100">IFERROR(INDEX(data!G$3:G$3000, SMALL(IF(ISBLANK($F$3),IF(data!$D$3:$D$3000=$D$3,ROW(data!G$3:G$3000)-ROW(data!G$3)+1),IF(data!$D$3:$D$3000=$D$3,IF(data!$E$3:$E$3000=$F$3, ROW(data!G$3:G$3000)-ROW(data!G$3)+1))),ROWS(data!G$3:G97))),"")</f>
        <v/>
      </c>
      <c r="G100" s="133" t="str">
        <f t="shared" si="1"/>
        <v/>
      </c>
    </row>
    <row r="101" spans="1:7">
      <c r="A101" s="88" t="str">
        <f t="array" ref="A101">IFERROR(INDEX(data!A$3:A$3000, SMALL(IF(ISBLANK($F$3),IF(data!$D$3:$D$3000=$D$3,ROW(data!A$3:A$3000)-ROW(data!A$3)+1),IF(data!$D$3:$D$3000=$D$3,IF(data!$E$3:$E$3000=$F$3, ROW(data!A$3:A$3000)-ROW(data!A$3)+1))),ROWS(data!A$3:A98))),"")</f>
        <v/>
      </c>
      <c r="B101" s="89" t="str">
        <f t="array" ref="B101">IFERROR(INDEX(data!B$3:B$3000, SMALL(IF(ISBLANK($F$3),IF(data!$D$3:$D$3000=$D$3,ROW(data!B$3:B$3000)-ROW(data!B$3)+1),IF(data!$D$3:$D$3000=$D$3,IF(data!$E$3:$E$3000=$F$3, ROW(data!B$3:B$3000)-ROW(data!B$3)+1))),ROWS(data!B$3:B98))),"")</f>
        <v/>
      </c>
      <c r="C101" s="84" t="str">
        <f t="array" ref="C101">IFERROR(INDEX(data!C$3:C$3000, SMALL(IF(ISBLANK($F$3),IF(data!$D$3:$D$3000=$D$3,ROW(data!C$3:C$3000)-ROW(data!C$3)+1),IF(data!$D$3:$D$3000=$D$3,IF(data!$E$3:$E$3000=$F$3, ROW(data!C$3:C$3000)-ROW(data!C$3)+1))),ROWS(data!C$3:C98))),"")</f>
        <v/>
      </c>
      <c r="D101" s="90" t="str">
        <f t="array" ref="D101">IFERROR(INDEX(data!E$3:E$3000, SMALL(IF(ISBLANK($F$3),IF(data!$D$3:$D$3000=$D$3,ROW(data!E$3:E$3000)-ROW(data!E$3)+1),IF(data!$D$3:$D$3000=$D$3,IF(data!$E$3:$E$3000=$F$3, ROW(data!E$3:E$3000)-ROW(data!E$3)+1))),ROWS(data!E$3:E98))),"")</f>
        <v/>
      </c>
      <c r="E101" s="85" t="str">
        <f t="array" ref="E101">IFERROR(INDEX(data!F$3:F$3000, SMALL(IF(ISBLANK($F$3),IF(data!$D$3:$D$3000=$D$3,ROW(data!F$3:F$3000)-ROW(data!F$3)+1),IF(data!$D$3:$D$3000=$D$3,IF(data!$E$3:$E$3000=$F$3, ROW(data!F$3:F$3000)-ROW(data!F$3)+1))),ROWS(data!F$3:F98))),"")</f>
        <v/>
      </c>
      <c r="F101" s="85" t="str">
        <f t="array" ref="F101">IFERROR(INDEX(data!G$3:G$3000, SMALL(IF(ISBLANK($F$3),IF(data!$D$3:$D$3000=$D$3,ROW(data!G$3:G$3000)-ROW(data!G$3)+1),IF(data!$D$3:$D$3000=$D$3,IF(data!$E$3:$E$3000=$F$3, ROW(data!G$3:G$3000)-ROW(data!G$3)+1))),ROWS(data!G$3:G98))),"")</f>
        <v/>
      </c>
      <c r="G101" s="85" t="str">
        <f t="shared" si="1"/>
        <v/>
      </c>
    </row>
    <row r="102" spans="1:7">
      <c r="A102" s="91" t="str">
        <f t="array" ref="A102">IFERROR(INDEX(data!A$3:A$3000, SMALL(IF(ISBLANK($F$3),IF(data!$D$3:$D$3000=$D$3,ROW(data!A$3:A$3000)-ROW(data!A$3)+1),IF(data!$D$3:$D$3000=$D$3,IF(data!$E$3:$E$3000=$F$3, ROW(data!A$3:A$3000)-ROW(data!A$3)+1))),ROWS(data!A$3:A99))),"")</f>
        <v/>
      </c>
      <c r="B102" s="92" t="str">
        <f t="array" ref="B102">IFERROR(INDEX(data!B$3:B$3000, SMALL(IF(ISBLANK($F$3),IF(data!$D$3:$D$3000=$D$3,ROW(data!B$3:B$3000)-ROW(data!B$3)+1),IF(data!$D$3:$D$3000=$D$3,IF(data!$E$3:$E$3000=$F$3, ROW(data!B$3:B$3000)-ROW(data!B$3)+1))),ROWS(data!B$3:B99))),"")</f>
        <v/>
      </c>
      <c r="C102" s="92" t="str">
        <f t="array" ref="C102">IFERROR(INDEX(data!C$3:C$3000, SMALL(IF(ISBLANK($F$3),IF(data!$D$3:$D$3000=$D$3,ROW(data!C$3:C$3000)-ROW(data!C$3)+1),IF(data!$D$3:$D$3000=$D$3,IF(data!$E$3:$E$3000=$F$3, ROW(data!C$3:C$3000)-ROW(data!C$3)+1))),ROWS(data!C$3:C99))),"")</f>
        <v/>
      </c>
      <c r="D102" s="91" t="str">
        <f t="array" ref="D102">IFERROR(INDEX(data!E$3:E$3000, SMALL(IF(ISBLANK($F$3),IF(data!$D$3:$D$3000=$D$3,ROW(data!E$3:E$3000)-ROW(data!E$3)+1),IF(data!$D$3:$D$3000=$D$3,IF(data!$E$3:$E$3000=$F$3, ROW(data!E$3:E$3000)-ROW(data!E$3)+1))),ROWS(data!E$3:E99))),"")</f>
        <v/>
      </c>
      <c r="E102" s="85" t="str">
        <f t="array" ref="E102">IFERROR(INDEX(data!F$3:F$3000, SMALL(IF(ISBLANK($F$3),IF(data!$D$3:$D$3000=$D$3,ROW(data!F$3:F$3000)-ROW(data!F$3)+1),IF(data!$D$3:$D$3000=$D$3,IF(data!$E$3:$E$3000=$F$3, ROW(data!F$3:F$3000)-ROW(data!F$3)+1))),ROWS(data!F$3:F99))),"")</f>
        <v/>
      </c>
      <c r="F102" s="85" t="str">
        <f t="array" ref="F102">IFERROR(INDEX(data!G$3:G$3000, SMALL(IF(ISBLANK($F$3),IF(data!$D$3:$D$3000=$D$3,ROW(data!G$3:G$3000)-ROW(data!G$3)+1),IF(data!$D$3:$D$3000=$D$3,IF(data!$E$3:$E$3000=$F$3, ROW(data!G$3:G$3000)-ROW(data!G$3)+1))),ROWS(data!G$3:G99))),"")</f>
        <v/>
      </c>
      <c r="G102" s="85" t="str">
        <f t="shared" si="1"/>
        <v/>
      </c>
    </row>
    <row r="103" spans="1:7">
      <c r="A103" s="88" t="str">
        <f t="array" ref="A103">IFERROR(INDEX(data!A$3:A$3000, SMALL(IF(ISBLANK($F$3),IF(data!$D$3:$D$3000=$D$3,ROW(data!A$3:A$3000)-ROW(data!A$3)+1),IF(data!$D$3:$D$3000=$D$3,IF(data!$E$3:$E$3000=$F$3, ROW(data!A$3:A$3000)-ROW(data!A$3)+1))),ROWS(data!A$3:A100))),"")</f>
        <v/>
      </c>
      <c r="B103" s="89" t="str">
        <f t="array" ref="B103">IFERROR(INDEX(data!B$3:B$3000, SMALL(IF(ISBLANK($F$3),IF(data!$D$3:$D$3000=$D$3,ROW(data!B$3:B$3000)-ROW(data!B$3)+1),IF(data!$D$3:$D$3000=$D$3,IF(data!$E$3:$E$3000=$F$3, ROW(data!B$3:B$3000)-ROW(data!B$3)+1))),ROWS(data!B$3:B100))),"")</f>
        <v/>
      </c>
      <c r="C103" s="84" t="str">
        <f t="array" ref="C103">IFERROR(INDEX(data!C$3:C$3000, SMALL(IF(ISBLANK($F$3),IF(data!$D$3:$D$3000=$D$3,ROW(data!C$3:C$3000)-ROW(data!C$3)+1),IF(data!$D$3:$D$3000=$D$3,IF(data!$E$3:$E$3000=$F$3, ROW(data!C$3:C$3000)-ROW(data!C$3)+1))),ROWS(data!C$3:C100))),"")</f>
        <v/>
      </c>
      <c r="D103" s="90" t="str">
        <f t="array" ref="D103">IFERROR(INDEX(data!E$3:E$3000, SMALL(IF(ISBLANK($F$3),IF(data!$D$3:$D$3000=$D$3,ROW(data!E$3:E$3000)-ROW(data!E$3)+1),IF(data!$D$3:$D$3000=$D$3,IF(data!$E$3:$E$3000=$F$3, ROW(data!E$3:E$3000)-ROW(data!E$3)+1))),ROWS(data!E$3:E100))),"")</f>
        <v/>
      </c>
      <c r="E103" s="85" t="str">
        <f t="array" ref="E103">IFERROR(INDEX(data!F$3:F$3000, SMALL(IF(ISBLANK($F$3),IF(data!$D$3:$D$3000=$D$3,ROW(data!F$3:F$3000)-ROW(data!F$3)+1),IF(data!$D$3:$D$3000=$D$3,IF(data!$E$3:$E$3000=$F$3, ROW(data!F$3:F$3000)-ROW(data!F$3)+1))),ROWS(data!F$3:F100))),"")</f>
        <v/>
      </c>
      <c r="F103" s="85" t="str">
        <f t="array" ref="F103">IFERROR(INDEX(data!G$3:G$3000, SMALL(IF(ISBLANK($F$3),IF(data!$D$3:$D$3000=$D$3,ROW(data!G$3:G$3000)-ROW(data!G$3)+1),IF(data!$D$3:$D$3000=$D$3,IF(data!$E$3:$E$3000=$F$3, ROW(data!G$3:G$3000)-ROW(data!G$3)+1))),ROWS(data!G$3:G100))),"")</f>
        <v/>
      </c>
      <c r="G103" s="85" t="str">
        <f t="shared" si="1"/>
        <v/>
      </c>
    </row>
    <row r="104" spans="1:7">
      <c r="A104" s="91" t="str">
        <f t="array" ref="A104">IFERROR(INDEX(data!A$3:A$3000, SMALL(IF(ISBLANK($F$3),IF(data!$D$3:$D$3000=$D$3,ROW(data!A$3:A$3000)-ROW(data!A$3)+1),IF(data!$D$3:$D$3000=$D$3,IF(data!$E$3:$E$3000=$F$3, ROW(data!A$3:A$3000)-ROW(data!A$3)+1))),ROWS(data!A$3:A101))),"")</f>
        <v/>
      </c>
      <c r="B104" s="92" t="str">
        <f t="array" ref="B104">IFERROR(INDEX(data!B$3:B$3000, SMALL(IF(ISBLANK($F$3),IF(data!$D$3:$D$3000=$D$3,ROW(data!B$3:B$3000)-ROW(data!B$3)+1),IF(data!$D$3:$D$3000=$D$3,IF(data!$E$3:$E$3000=$F$3, ROW(data!B$3:B$3000)-ROW(data!B$3)+1))),ROWS(data!B$3:B101))),"")</f>
        <v/>
      </c>
      <c r="C104" s="92" t="str">
        <f t="array" ref="C104">IFERROR(INDEX(data!C$3:C$3000, SMALL(IF(ISBLANK($F$3),IF(data!$D$3:$D$3000=$D$3,ROW(data!C$3:C$3000)-ROW(data!C$3)+1),IF(data!$D$3:$D$3000=$D$3,IF(data!$E$3:$E$3000=$F$3, ROW(data!C$3:C$3000)-ROW(data!C$3)+1))),ROWS(data!C$3:C101))),"")</f>
        <v/>
      </c>
      <c r="D104" s="91" t="str">
        <f t="array" ref="D104">IFERROR(INDEX(data!E$3:E$3000, SMALL(IF(ISBLANK($F$3),IF(data!$D$3:$D$3000=$D$3,ROW(data!E$3:E$3000)-ROW(data!E$3)+1),IF(data!$D$3:$D$3000=$D$3,IF(data!$E$3:$E$3000=$F$3, ROW(data!E$3:E$3000)-ROW(data!E$3)+1))),ROWS(data!E$3:E101))),"")</f>
        <v/>
      </c>
      <c r="E104" s="85" t="str">
        <f t="array" ref="E104">IFERROR(INDEX(data!F$3:F$3000, SMALL(IF(ISBLANK($F$3),IF(data!$D$3:$D$3000=$D$3,ROW(data!F$3:F$3000)-ROW(data!F$3)+1),IF(data!$D$3:$D$3000=$D$3,IF(data!$E$3:$E$3000=$F$3, ROW(data!F$3:F$3000)-ROW(data!F$3)+1))),ROWS(data!F$3:F101))),"")</f>
        <v/>
      </c>
      <c r="F104" s="85" t="str">
        <f t="array" ref="F104">IFERROR(INDEX(data!G$3:G$3000, SMALL(IF(ISBLANK($F$3),IF(data!$D$3:$D$3000=$D$3,ROW(data!G$3:G$3000)-ROW(data!G$3)+1),IF(data!$D$3:$D$3000=$D$3,IF(data!$E$3:$E$3000=$F$3, ROW(data!G$3:G$3000)-ROW(data!G$3)+1))),ROWS(data!G$3:G101))),"")</f>
        <v/>
      </c>
      <c r="G104" s="85" t="str">
        <f t="shared" si="1"/>
        <v/>
      </c>
    </row>
    <row r="105" spans="1:7">
      <c r="A105" s="88" t="str">
        <f t="array" ref="A105">IFERROR(INDEX(data!A$3:A$3000, SMALL(IF(ISBLANK($F$3),IF(data!$D$3:$D$3000=$D$3,ROW(data!A$3:A$3000)-ROW(data!A$3)+1),IF(data!$D$3:$D$3000=$D$3,IF(data!$E$3:$E$3000=$F$3, ROW(data!A$3:A$3000)-ROW(data!A$3)+1))),ROWS(data!A$3:A102))),"")</f>
        <v/>
      </c>
      <c r="B105" s="89" t="str">
        <f t="array" ref="B105">IFERROR(INDEX(data!B$3:B$3000, SMALL(IF(ISBLANK($F$3),IF(data!$D$3:$D$3000=$D$3,ROW(data!B$3:B$3000)-ROW(data!B$3)+1),IF(data!$D$3:$D$3000=$D$3,IF(data!$E$3:$E$3000=$F$3, ROW(data!B$3:B$3000)-ROW(data!B$3)+1))),ROWS(data!B$3:B102))),"")</f>
        <v/>
      </c>
      <c r="C105" s="84" t="str">
        <f t="array" ref="C105">IFERROR(INDEX(data!C$3:C$3000, SMALL(IF(ISBLANK($F$3),IF(data!$D$3:$D$3000=$D$3,ROW(data!C$3:C$3000)-ROW(data!C$3)+1),IF(data!$D$3:$D$3000=$D$3,IF(data!$E$3:$E$3000=$F$3, ROW(data!C$3:C$3000)-ROW(data!C$3)+1))),ROWS(data!C$3:C102))),"")</f>
        <v/>
      </c>
      <c r="D105" s="90" t="str">
        <f t="array" ref="D105">IFERROR(INDEX(data!E$3:E$3000, SMALL(IF(ISBLANK($F$3),IF(data!$D$3:$D$3000=$D$3,ROW(data!E$3:E$3000)-ROW(data!E$3)+1),IF(data!$D$3:$D$3000=$D$3,IF(data!$E$3:$E$3000=$F$3, ROW(data!E$3:E$3000)-ROW(data!E$3)+1))),ROWS(data!E$3:E102))),"")</f>
        <v/>
      </c>
      <c r="E105" s="85" t="str">
        <f t="array" ref="E105">IFERROR(INDEX(data!F$3:F$3000, SMALL(IF(ISBLANK($F$3),IF(data!$D$3:$D$3000=$D$3,ROW(data!F$3:F$3000)-ROW(data!F$3)+1),IF(data!$D$3:$D$3000=$D$3,IF(data!$E$3:$E$3000=$F$3, ROW(data!F$3:F$3000)-ROW(data!F$3)+1))),ROWS(data!F$3:F102))),"")</f>
        <v/>
      </c>
      <c r="F105" s="85" t="str">
        <f t="array" ref="F105">IFERROR(INDEX(data!G$3:G$3000, SMALL(IF(ISBLANK($F$3),IF(data!$D$3:$D$3000=$D$3,ROW(data!G$3:G$3000)-ROW(data!G$3)+1),IF(data!$D$3:$D$3000=$D$3,IF(data!$E$3:$E$3000=$F$3, ROW(data!G$3:G$3000)-ROW(data!G$3)+1))),ROWS(data!G$3:G102))),"")</f>
        <v/>
      </c>
      <c r="G105" s="85" t="str">
        <f t="shared" si="1"/>
        <v/>
      </c>
    </row>
    <row r="106" spans="1:7">
      <c r="A106" s="91" t="str">
        <f t="array" ref="A106">IFERROR(INDEX(data!A$3:A$3000, SMALL(IF(ISBLANK($F$3),IF(data!$D$3:$D$3000=$D$3,ROW(data!A$3:A$3000)-ROW(data!A$3)+1),IF(data!$D$3:$D$3000=$D$3,IF(data!$E$3:$E$3000=$F$3, ROW(data!A$3:A$3000)-ROW(data!A$3)+1))),ROWS(data!A$3:A103))),"")</f>
        <v/>
      </c>
      <c r="B106" s="92" t="str">
        <f t="array" ref="B106">IFERROR(INDEX(data!B$3:B$3000, SMALL(IF(ISBLANK($F$3),IF(data!$D$3:$D$3000=$D$3,ROW(data!B$3:B$3000)-ROW(data!B$3)+1),IF(data!$D$3:$D$3000=$D$3,IF(data!$E$3:$E$3000=$F$3, ROW(data!B$3:B$3000)-ROW(data!B$3)+1))),ROWS(data!B$3:B103))),"")</f>
        <v/>
      </c>
      <c r="C106" s="92" t="str">
        <f t="array" ref="C106">IFERROR(INDEX(data!C$3:C$3000, SMALL(IF(ISBLANK($F$3),IF(data!$D$3:$D$3000=$D$3,ROW(data!C$3:C$3000)-ROW(data!C$3)+1),IF(data!$D$3:$D$3000=$D$3,IF(data!$E$3:$E$3000=$F$3, ROW(data!C$3:C$3000)-ROW(data!C$3)+1))),ROWS(data!C$3:C103))),"")</f>
        <v/>
      </c>
      <c r="D106" s="91" t="str">
        <f t="array" ref="D106">IFERROR(INDEX(data!E$3:E$3000, SMALL(IF(ISBLANK($F$3),IF(data!$D$3:$D$3000=$D$3,ROW(data!E$3:E$3000)-ROW(data!E$3)+1),IF(data!$D$3:$D$3000=$D$3,IF(data!$E$3:$E$3000=$F$3, ROW(data!E$3:E$3000)-ROW(data!E$3)+1))),ROWS(data!E$3:E103))),"")</f>
        <v/>
      </c>
      <c r="E106" s="85" t="str">
        <f t="array" ref="E106">IFERROR(INDEX(data!F$3:F$3000, SMALL(IF(ISBLANK($F$3),IF(data!$D$3:$D$3000=$D$3,ROW(data!F$3:F$3000)-ROW(data!F$3)+1),IF(data!$D$3:$D$3000=$D$3,IF(data!$E$3:$E$3000=$F$3, ROW(data!F$3:F$3000)-ROW(data!F$3)+1))),ROWS(data!F$3:F103))),"")</f>
        <v/>
      </c>
      <c r="F106" s="85" t="str">
        <f t="array" ref="F106">IFERROR(INDEX(data!G$3:G$3000, SMALL(IF(ISBLANK($F$3),IF(data!$D$3:$D$3000=$D$3,ROW(data!G$3:G$3000)-ROW(data!G$3)+1),IF(data!$D$3:$D$3000=$D$3,IF(data!$E$3:$E$3000=$F$3, ROW(data!G$3:G$3000)-ROW(data!G$3)+1))),ROWS(data!G$3:G103))),"")</f>
        <v/>
      </c>
      <c r="G106" s="85" t="str">
        <f t="shared" si="1"/>
        <v/>
      </c>
    </row>
    <row r="107" spans="1:7">
      <c r="A107" s="88" t="str">
        <f t="array" ref="A107">IFERROR(INDEX(data!A$3:A$3000, SMALL(IF(ISBLANK($F$3),IF(data!$D$3:$D$3000=$D$3,ROW(data!A$3:A$3000)-ROW(data!A$3)+1),IF(data!$D$3:$D$3000=$D$3,IF(data!$E$3:$E$3000=$F$3, ROW(data!A$3:A$3000)-ROW(data!A$3)+1))),ROWS(data!A$3:A104))),"")</f>
        <v/>
      </c>
      <c r="B107" s="89" t="str">
        <f t="array" ref="B107">IFERROR(INDEX(data!B$3:B$3000, SMALL(IF(ISBLANK($F$3),IF(data!$D$3:$D$3000=$D$3,ROW(data!B$3:B$3000)-ROW(data!B$3)+1),IF(data!$D$3:$D$3000=$D$3,IF(data!$E$3:$E$3000=$F$3, ROW(data!B$3:B$3000)-ROW(data!B$3)+1))),ROWS(data!B$3:B104))),"")</f>
        <v/>
      </c>
      <c r="C107" s="84" t="str">
        <f t="array" ref="C107">IFERROR(INDEX(data!C$3:C$3000, SMALL(IF(ISBLANK($F$3),IF(data!$D$3:$D$3000=$D$3,ROW(data!C$3:C$3000)-ROW(data!C$3)+1),IF(data!$D$3:$D$3000=$D$3,IF(data!$E$3:$E$3000=$F$3, ROW(data!C$3:C$3000)-ROW(data!C$3)+1))),ROWS(data!C$3:C104))),"")</f>
        <v/>
      </c>
      <c r="D107" s="90" t="str">
        <f t="array" ref="D107">IFERROR(INDEX(data!E$3:E$3000, SMALL(IF(ISBLANK($F$3),IF(data!$D$3:$D$3000=$D$3,ROW(data!E$3:E$3000)-ROW(data!E$3)+1),IF(data!$D$3:$D$3000=$D$3,IF(data!$E$3:$E$3000=$F$3, ROW(data!E$3:E$3000)-ROW(data!E$3)+1))),ROWS(data!E$3:E104))),"")</f>
        <v/>
      </c>
      <c r="E107" s="85" t="str">
        <f t="array" ref="E107">IFERROR(INDEX(data!F$3:F$3000, SMALL(IF(ISBLANK($F$3),IF(data!$D$3:$D$3000=$D$3,ROW(data!F$3:F$3000)-ROW(data!F$3)+1),IF(data!$D$3:$D$3000=$D$3,IF(data!$E$3:$E$3000=$F$3, ROW(data!F$3:F$3000)-ROW(data!F$3)+1))),ROWS(data!F$3:F104))),"")</f>
        <v/>
      </c>
      <c r="F107" s="85" t="str">
        <f t="array" ref="F107">IFERROR(INDEX(data!G$3:G$3000, SMALL(IF(ISBLANK($F$3),IF(data!$D$3:$D$3000=$D$3,ROW(data!G$3:G$3000)-ROW(data!G$3)+1),IF(data!$D$3:$D$3000=$D$3,IF(data!$E$3:$E$3000=$F$3, ROW(data!G$3:G$3000)-ROW(data!G$3)+1))),ROWS(data!G$3:G104))),"")</f>
        <v/>
      </c>
      <c r="G107" s="85" t="str">
        <f t="shared" ref="G107:G170" si="2">IF(OR(ISNUMBER(F107), ISNUMBER(E107)),G106+E107-F107, "")</f>
        <v/>
      </c>
    </row>
    <row r="108" spans="1:7">
      <c r="A108" s="91" t="str">
        <f t="array" ref="A108">IFERROR(INDEX(data!A$3:A$3000, SMALL(IF(ISBLANK($F$3),IF(data!$D$3:$D$3000=$D$3,ROW(data!A$3:A$3000)-ROW(data!A$3)+1),IF(data!$D$3:$D$3000=$D$3,IF(data!$E$3:$E$3000=$F$3, ROW(data!A$3:A$3000)-ROW(data!A$3)+1))),ROWS(data!A$3:A105))),"")</f>
        <v/>
      </c>
      <c r="B108" s="92" t="str">
        <f t="array" ref="B108">IFERROR(INDEX(data!B$3:B$3000, SMALL(IF(ISBLANK($F$3),IF(data!$D$3:$D$3000=$D$3,ROW(data!B$3:B$3000)-ROW(data!B$3)+1),IF(data!$D$3:$D$3000=$D$3,IF(data!$E$3:$E$3000=$F$3, ROW(data!B$3:B$3000)-ROW(data!B$3)+1))),ROWS(data!B$3:B105))),"")</f>
        <v/>
      </c>
      <c r="C108" s="92" t="str">
        <f t="array" ref="C108">IFERROR(INDEX(data!C$3:C$3000, SMALL(IF(ISBLANK($F$3),IF(data!$D$3:$D$3000=$D$3,ROW(data!C$3:C$3000)-ROW(data!C$3)+1),IF(data!$D$3:$D$3000=$D$3,IF(data!$E$3:$E$3000=$F$3, ROW(data!C$3:C$3000)-ROW(data!C$3)+1))),ROWS(data!C$3:C105))),"")</f>
        <v/>
      </c>
      <c r="D108" s="91" t="str">
        <f t="array" ref="D108">IFERROR(INDEX(data!E$3:E$3000, SMALL(IF(ISBLANK($F$3),IF(data!$D$3:$D$3000=$D$3,ROW(data!E$3:E$3000)-ROW(data!E$3)+1),IF(data!$D$3:$D$3000=$D$3,IF(data!$E$3:$E$3000=$F$3, ROW(data!E$3:E$3000)-ROW(data!E$3)+1))),ROWS(data!E$3:E105))),"")</f>
        <v/>
      </c>
      <c r="E108" s="85" t="str">
        <f t="array" ref="E108">IFERROR(INDEX(data!F$3:F$3000, SMALL(IF(ISBLANK($F$3),IF(data!$D$3:$D$3000=$D$3,ROW(data!F$3:F$3000)-ROW(data!F$3)+1),IF(data!$D$3:$D$3000=$D$3,IF(data!$E$3:$E$3000=$F$3, ROW(data!F$3:F$3000)-ROW(data!F$3)+1))),ROWS(data!F$3:F105))),"")</f>
        <v/>
      </c>
      <c r="F108" s="85" t="str">
        <f t="array" ref="F108">IFERROR(INDEX(data!G$3:G$3000, SMALL(IF(ISBLANK($F$3),IF(data!$D$3:$D$3000=$D$3,ROW(data!G$3:G$3000)-ROW(data!G$3)+1),IF(data!$D$3:$D$3000=$D$3,IF(data!$E$3:$E$3000=$F$3, ROW(data!G$3:G$3000)-ROW(data!G$3)+1))),ROWS(data!G$3:G105))),"")</f>
        <v/>
      </c>
      <c r="G108" s="85" t="str">
        <f t="shared" si="2"/>
        <v/>
      </c>
    </row>
    <row r="109" spans="1:7">
      <c r="A109" s="88" t="str">
        <f t="array" ref="A109">IFERROR(INDEX(data!A$3:A$3000, SMALL(IF(ISBLANK($F$3),IF(data!$D$3:$D$3000=$D$3,ROW(data!A$3:A$3000)-ROW(data!A$3)+1),IF(data!$D$3:$D$3000=$D$3,IF(data!$E$3:$E$3000=$F$3, ROW(data!A$3:A$3000)-ROW(data!A$3)+1))),ROWS(data!A$3:A106))),"")</f>
        <v/>
      </c>
      <c r="B109" s="89" t="str">
        <f t="array" ref="B109">IFERROR(INDEX(data!B$3:B$3000, SMALL(IF(ISBLANK($F$3),IF(data!$D$3:$D$3000=$D$3,ROW(data!B$3:B$3000)-ROW(data!B$3)+1),IF(data!$D$3:$D$3000=$D$3,IF(data!$E$3:$E$3000=$F$3, ROW(data!B$3:B$3000)-ROW(data!B$3)+1))),ROWS(data!B$3:B106))),"")</f>
        <v/>
      </c>
      <c r="C109" s="84" t="str">
        <f t="array" ref="C109">IFERROR(INDEX(data!C$3:C$3000, SMALL(IF(ISBLANK($F$3),IF(data!$D$3:$D$3000=$D$3,ROW(data!C$3:C$3000)-ROW(data!C$3)+1),IF(data!$D$3:$D$3000=$D$3,IF(data!$E$3:$E$3000=$F$3, ROW(data!C$3:C$3000)-ROW(data!C$3)+1))),ROWS(data!C$3:C106))),"")</f>
        <v/>
      </c>
      <c r="D109" s="90" t="str">
        <f t="array" ref="D109">IFERROR(INDEX(data!E$3:E$3000, SMALL(IF(ISBLANK($F$3),IF(data!$D$3:$D$3000=$D$3,ROW(data!E$3:E$3000)-ROW(data!E$3)+1),IF(data!$D$3:$D$3000=$D$3,IF(data!$E$3:$E$3000=$F$3, ROW(data!E$3:E$3000)-ROW(data!E$3)+1))),ROWS(data!E$3:E106))),"")</f>
        <v/>
      </c>
      <c r="E109" s="85" t="str">
        <f t="array" ref="E109">IFERROR(INDEX(data!F$3:F$3000, SMALL(IF(ISBLANK($F$3),IF(data!$D$3:$D$3000=$D$3,ROW(data!F$3:F$3000)-ROW(data!F$3)+1),IF(data!$D$3:$D$3000=$D$3,IF(data!$E$3:$E$3000=$F$3, ROW(data!F$3:F$3000)-ROW(data!F$3)+1))),ROWS(data!F$3:F106))),"")</f>
        <v/>
      </c>
      <c r="F109" s="85" t="str">
        <f t="array" ref="F109">IFERROR(INDEX(data!G$3:G$3000, SMALL(IF(ISBLANK($F$3),IF(data!$D$3:$D$3000=$D$3,ROW(data!G$3:G$3000)-ROW(data!G$3)+1),IF(data!$D$3:$D$3000=$D$3,IF(data!$E$3:$E$3000=$F$3, ROW(data!G$3:G$3000)-ROW(data!G$3)+1))),ROWS(data!G$3:G106))),"")</f>
        <v/>
      </c>
      <c r="G109" s="85" t="str">
        <f t="shared" si="2"/>
        <v/>
      </c>
    </row>
    <row r="110" spans="1:7">
      <c r="A110" s="91" t="str">
        <f t="array" ref="A110">IFERROR(INDEX(data!A$3:A$3000, SMALL(IF(ISBLANK($F$3),IF(data!$D$3:$D$3000=$D$3,ROW(data!A$3:A$3000)-ROW(data!A$3)+1),IF(data!$D$3:$D$3000=$D$3,IF(data!$E$3:$E$3000=$F$3, ROW(data!A$3:A$3000)-ROW(data!A$3)+1))),ROWS(data!A$3:A107))),"")</f>
        <v/>
      </c>
      <c r="B110" s="92" t="str">
        <f t="array" ref="B110">IFERROR(INDEX(data!B$3:B$3000, SMALL(IF(ISBLANK($F$3),IF(data!$D$3:$D$3000=$D$3,ROW(data!B$3:B$3000)-ROW(data!B$3)+1),IF(data!$D$3:$D$3000=$D$3,IF(data!$E$3:$E$3000=$F$3, ROW(data!B$3:B$3000)-ROW(data!B$3)+1))),ROWS(data!B$3:B107))),"")</f>
        <v/>
      </c>
      <c r="C110" s="92" t="str">
        <f t="array" ref="C110">IFERROR(INDEX(data!C$3:C$3000, SMALL(IF(ISBLANK($F$3),IF(data!$D$3:$D$3000=$D$3,ROW(data!C$3:C$3000)-ROW(data!C$3)+1),IF(data!$D$3:$D$3000=$D$3,IF(data!$E$3:$E$3000=$F$3, ROW(data!C$3:C$3000)-ROW(data!C$3)+1))),ROWS(data!C$3:C107))),"")</f>
        <v/>
      </c>
      <c r="D110" s="91" t="str">
        <f t="array" ref="D110">IFERROR(INDEX(data!E$3:E$3000, SMALL(IF(ISBLANK($F$3),IF(data!$D$3:$D$3000=$D$3,ROW(data!E$3:E$3000)-ROW(data!E$3)+1),IF(data!$D$3:$D$3000=$D$3,IF(data!$E$3:$E$3000=$F$3, ROW(data!E$3:E$3000)-ROW(data!E$3)+1))),ROWS(data!E$3:E107))),"")</f>
        <v/>
      </c>
      <c r="E110" s="85" t="str">
        <f t="array" ref="E110">IFERROR(INDEX(data!F$3:F$3000, SMALL(IF(ISBLANK($F$3),IF(data!$D$3:$D$3000=$D$3,ROW(data!F$3:F$3000)-ROW(data!F$3)+1),IF(data!$D$3:$D$3000=$D$3,IF(data!$E$3:$E$3000=$F$3, ROW(data!F$3:F$3000)-ROW(data!F$3)+1))),ROWS(data!F$3:F107))),"")</f>
        <v/>
      </c>
      <c r="F110" s="85" t="str">
        <f t="array" ref="F110">IFERROR(INDEX(data!G$3:G$3000, SMALL(IF(ISBLANK($F$3),IF(data!$D$3:$D$3000=$D$3,ROW(data!G$3:G$3000)-ROW(data!G$3)+1),IF(data!$D$3:$D$3000=$D$3,IF(data!$E$3:$E$3000=$F$3, ROW(data!G$3:G$3000)-ROW(data!G$3)+1))),ROWS(data!G$3:G107))),"")</f>
        <v/>
      </c>
      <c r="G110" s="85" t="str">
        <f t="shared" si="2"/>
        <v/>
      </c>
    </row>
    <row r="111" spans="1:7">
      <c r="A111" s="88" t="str">
        <f t="array" ref="A111">IFERROR(INDEX(data!A$3:A$3000, SMALL(IF(ISBLANK($F$3),IF(data!$D$3:$D$3000=$D$3,ROW(data!A$3:A$3000)-ROW(data!A$3)+1),IF(data!$D$3:$D$3000=$D$3,IF(data!$E$3:$E$3000=$F$3, ROW(data!A$3:A$3000)-ROW(data!A$3)+1))),ROWS(data!A$3:A108))),"")</f>
        <v/>
      </c>
      <c r="B111" s="89" t="str">
        <f t="array" ref="B111">IFERROR(INDEX(data!B$3:B$3000, SMALL(IF(ISBLANK($F$3),IF(data!$D$3:$D$3000=$D$3,ROW(data!B$3:B$3000)-ROW(data!B$3)+1),IF(data!$D$3:$D$3000=$D$3,IF(data!$E$3:$E$3000=$F$3, ROW(data!B$3:B$3000)-ROW(data!B$3)+1))),ROWS(data!B$3:B108))),"")</f>
        <v/>
      </c>
      <c r="C111" s="84" t="str">
        <f t="array" ref="C111">IFERROR(INDEX(data!C$3:C$3000, SMALL(IF(ISBLANK($F$3),IF(data!$D$3:$D$3000=$D$3,ROW(data!C$3:C$3000)-ROW(data!C$3)+1),IF(data!$D$3:$D$3000=$D$3,IF(data!$E$3:$E$3000=$F$3, ROW(data!C$3:C$3000)-ROW(data!C$3)+1))),ROWS(data!C$3:C108))),"")</f>
        <v/>
      </c>
      <c r="D111" s="90" t="str">
        <f t="array" ref="D111">IFERROR(INDEX(data!E$3:E$3000, SMALL(IF(ISBLANK($F$3),IF(data!$D$3:$D$3000=$D$3,ROW(data!E$3:E$3000)-ROW(data!E$3)+1),IF(data!$D$3:$D$3000=$D$3,IF(data!$E$3:$E$3000=$F$3, ROW(data!E$3:E$3000)-ROW(data!E$3)+1))),ROWS(data!E$3:E108))),"")</f>
        <v/>
      </c>
      <c r="E111" s="85" t="str">
        <f t="array" ref="E111">IFERROR(INDEX(data!F$3:F$3000, SMALL(IF(ISBLANK($F$3),IF(data!$D$3:$D$3000=$D$3,ROW(data!F$3:F$3000)-ROW(data!F$3)+1),IF(data!$D$3:$D$3000=$D$3,IF(data!$E$3:$E$3000=$F$3, ROW(data!F$3:F$3000)-ROW(data!F$3)+1))),ROWS(data!F$3:F108))),"")</f>
        <v/>
      </c>
      <c r="F111" s="85" t="str">
        <f t="array" ref="F111">IFERROR(INDEX(data!G$3:G$3000, SMALL(IF(ISBLANK($F$3),IF(data!$D$3:$D$3000=$D$3,ROW(data!G$3:G$3000)-ROW(data!G$3)+1),IF(data!$D$3:$D$3000=$D$3,IF(data!$E$3:$E$3000=$F$3, ROW(data!G$3:G$3000)-ROW(data!G$3)+1))),ROWS(data!G$3:G108))),"")</f>
        <v/>
      </c>
      <c r="G111" s="85" t="str">
        <f t="shared" si="2"/>
        <v/>
      </c>
    </row>
    <row r="112" spans="1:7">
      <c r="A112" s="91" t="str">
        <f t="array" ref="A112">IFERROR(INDEX(data!A$3:A$3000, SMALL(IF(ISBLANK($F$3),IF(data!$D$3:$D$3000=$D$3,ROW(data!A$3:A$3000)-ROW(data!A$3)+1),IF(data!$D$3:$D$3000=$D$3,IF(data!$E$3:$E$3000=$F$3, ROW(data!A$3:A$3000)-ROW(data!A$3)+1))),ROWS(data!A$3:A109))),"")</f>
        <v/>
      </c>
      <c r="B112" s="92" t="str">
        <f t="array" ref="B112">IFERROR(INDEX(data!B$3:B$3000, SMALL(IF(ISBLANK($F$3),IF(data!$D$3:$D$3000=$D$3,ROW(data!B$3:B$3000)-ROW(data!B$3)+1),IF(data!$D$3:$D$3000=$D$3,IF(data!$E$3:$E$3000=$F$3, ROW(data!B$3:B$3000)-ROW(data!B$3)+1))),ROWS(data!B$3:B109))),"")</f>
        <v/>
      </c>
      <c r="C112" s="92" t="str">
        <f t="array" ref="C112">IFERROR(INDEX(data!C$3:C$3000, SMALL(IF(ISBLANK($F$3),IF(data!$D$3:$D$3000=$D$3,ROW(data!C$3:C$3000)-ROW(data!C$3)+1),IF(data!$D$3:$D$3000=$D$3,IF(data!$E$3:$E$3000=$F$3, ROW(data!C$3:C$3000)-ROW(data!C$3)+1))),ROWS(data!C$3:C109))),"")</f>
        <v/>
      </c>
      <c r="D112" s="91" t="str">
        <f t="array" ref="D112">IFERROR(INDEX(data!E$3:E$3000, SMALL(IF(ISBLANK($F$3),IF(data!$D$3:$D$3000=$D$3,ROW(data!E$3:E$3000)-ROW(data!E$3)+1),IF(data!$D$3:$D$3000=$D$3,IF(data!$E$3:$E$3000=$F$3, ROW(data!E$3:E$3000)-ROW(data!E$3)+1))),ROWS(data!E$3:E109))),"")</f>
        <v/>
      </c>
      <c r="E112" s="85" t="str">
        <f t="array" ref="E112">IFERROR(INDEX(data!F$3:F$3000, SMALL(IF(ISBLANK($F$3),IF(data!$D$3:$D$3000=$D$3,ROW(data!F$3:F$3000)-ROW(data!F$3)+1),IF(data!$D$3:$D$3000=$D$3,IF(data!$E$3:$E$3000=$F$3, ROW(data!F$3:F$3000)-ROW(data!F$3)+1))),ROWS(data!F$3:F109))),"")</f>
        <v/>
      </c>
      <c r="F112" s="85" t="str">
        <f t="array" ref="F112">IFERROR(INDEX(data!G$3:G$3000, SMALL(IF(ISBLANK($F$3),IF(data!$D$3:$D$3000=$D$3,ROW(data!G$3:G$3000)-ROW(data!G$3)+1),IF(data!$D$3:$D$3000=$D$3,IF(data!$E$3:$E$3000=$F$3, ROW(data!G$3:G$3000)-ROW(data!G$3)+1))),ROWS(data!G$3:G109))),"")</f>
        <v/>
      </c>
      <c r="G112" s="85" t="str">
        <f t="shared" si="2"/>
        <v/>
      </c>
    </row>
    <row r="113" spans="1:7">
      <c r="A113" s="88" t="str">
        <f t="array" ref="A113">IFERROR(INDEX(data!A$3:A$3000, SMALL(IF(ISBLANK($F$3),IF(data!$D$3:$D$3000=$D$3,ROW(data!A$3:A$3000)-ROW(data!A$3)+1),IF(data!$D$3:$D$3000=$D$3,IF(data!$E$3:$E$3000=$F$3, ROW(data!A$3:A$3000)-ROW(data!A$3)+1))),ROWS(data!A$3:A110))),"")</f>
        <v/>
      </c>
      <c r="B113" s="89" t="str">
        <f t="array" ref="B113">IFERROR(INDEX(data!B$3:B$3000, SMALL(IF(ISBLANK($F$3),IF(data!$D$3:$D$3000=$D$3,ROW(data!B$3:B$3000)-ROW(data!B$3)+1),IF(data!$D$3:$D$3000=$D$3,IF(data!$E$3:$E$3000=$F$3, ROW(data!B$3:B$3000)-ROW(data!B$3)+1))),ROWS(data!B$3:B110))),"")</f>
        <v/>
      </c>
      <c r="C113" s="84" t="str">
        <f t="array" ref="C113">IFERROR(INDEX(data!C$3:C$3000, SMALL(IF(ISBLANK($F$3),IF(data!$D$3:$D$3000=$D$3,ROW(data!C$3:C$3000)-ROW(data!C$3)+1),IF(data!$D$3:$D$3000=$D$3,IF(data!$E$3:$E$3000=$F$3, ROW(data!C$3:C$3000)-ROW(data!C$3)+1))),ROWS(data!C$3:C110))),"")</f>
        <v/>
      </c>
      <c r="D113" s="90" t="str">
        <f t="array" ref="D113">IFERROR(INDEX(data!E$3:E$3000, SMALL(IF(ISBLANK($F$3),IF(data!$D$3:$D$3000=$D$3,ROW(data!E$3:E$3000)-ROW(data!E$3)+1),IF(data!$D$3:$D$3000=$D$3,IF(data!$E$3:$E$3000=$F$3, ROW(data!E$3:E$3000)-ROW(data!E$3)+1))),ROWS(data!E$3:E110))),"")</f>
        <v/>
      </c>
      <c r="E113" s="85" t="str">
        <f t="array" ref="E113">IFERROR(INDEX(data!F$3:F$3000, SMALL(IF(ISBLANK($F$3),IF(data!$D$3:$D$3000=$D$3,ROW(data!F$3:F$3000)-ROW(data!F$3)+1),IF(data!$D$3:$D$3000=$D$3,IF(data!$E$3:$E$3000=$F$3, ROW(data!F$3:F$3000)-ROW(data!F$3)+1))),ROWS(data!F$3:F110))),"")</f>
        <v/>
      </c>
      <c r="F113" s="85" t="str">
        <f t="array" ref="F113">IFERROR(INDEX(data!G$3:G$3000, SMALL(IF(ISBLANK($F$3),IF(data!$D$3:$D$3000=$D$3,ROW(data!G$3:G$3000)-ROW(data!G$3)+1),IF(data!$D$3:$D$3000=$D$3,IF(data!$E$3:$E$3000=$F$3, ROW(data!G$3:G$3000)-ROW(data!G$3)+1))),ROWS(data!G$3:G110))),"")</f>
        <v/>
      </c>
      <c r="G113" s="85" t="str">
        <f t="shared" si="2"/>
        <v/>
      </c>
    </row>
    <row r="114" spans="1:7">
      <c r="A114" s="91" t="str">
        <f t="array" ref="A114">IFERROR(INDEX(data!A$3:A$3000, SMALL(IF(ISBLANK($F$3),IF(data!$D$3:$D$3000=$D$3,ROW(data!A$3:A$3000)-ROW(data!A$3)+1),IF(data!$D$3:$D$3000=$D$3,IF(data!$E$3:$E$3000=$F$3, ROW(data!A$3:A$3000)-ROW(data!A$3)+1))),ROWS(data!A$3:A111))),"")</f>
        <v/>
      </c>
      <c r="B114" s="92" t="str">
        <f t="array" ref="B114">IFERROR(INDEX(data!B$3:B$3000, SMALL(IF(ISBLANK($F$3),IF(data!$D$3:$D$3000=$D$3,ROW(data!B$3:B$3000)-ROW(data!B$3)+1),IF(data!$D$3:$D$3000=$D$3,IF(data!$E$3:$E$3000=$F$3, ROW(data!B$3:B$3000)-ROW(data!B$3)+1))),ROWS(data!B$3:B111))),"")</f>
        <v/>
      </c>
      <c r="C114" s="92" t="str">
        <f t="array" ref="C114">IFERROR(INDEX(data!C$3:C$3000, SMALL(IF(ISBLANK($F$3),IF(data!$D$3:$D$3000=$D$3,ROW(data!C$3:C$3000)-ROW(data!C$3)+1),IF(data!$D$3:$D$3000=$D$3,IF(data!$E$3:$E$3000=$F$3, ROW(data!C$3:C$3000)-ROW(data!C$3)+1))),ROWS(data!C$3:C111))),"")</f>
        <v/>
      </c>
      <c r="D114" s="91" t="str">
        <f t="array" ref="D114">IFERROR(INDEX(data!E$3:E$3000, SMALL(IF(ISBLANK($F$3),IF(data!$D$3:$D$3000=$D$3,ROW(data!E$3:E$3000)-ROW(data!E$3)+1),IF(data!$D$3:$D$3000=$D$3,IF(data!$E$3:$E$3000=$F$3, ROW(data!E$3:E$3000)-ROW(data!E$3)+1))),ROWS(data!E$3:E111))),"")</f>
        <v/>
      </c>
      <c r="E114" s="85" t="str">
        <f t="array" ref="E114">IFERROR(INDEX(data!F$3:F$3000, SMALL(IF(ISBLANK($F$3),IF(data!$D$3:$D$3000=$D$3,ROW(data!F$3:F$3000)-ROW(data!F$3)+1),IF(data!$D$3:$D$3000=$D$3,IF(data!$E$3:$E$3000=$F$3, ROW(data!F$3:F$3000)-ROW(data!F$3)+1))),ROWS(data!F$3:F111))),"")</f>
        <v/>
      </c>
      <c r="F114" s="85" t="str">
        <f t="array" ref="F114">IFERROR(INDEX(data!G$3:G$3000, SMALL(IF(ISBLANK($F$3),IF(data!$D$3:$D$3000=$D$3,ROW(data!G$3:G$3000)-ROW(data!G$3)+1),IF(data!$D$3:$D$3000=$D$3,IF(data!$E$3:$E$3000=$F$3, ROW(data!G$3:G$3000)-ROW(data!G$3)+1))),ROWS(data!G$3:G111))),"")</f>
        <v/>
      </c>
      <c r="G114" s="85" t="str">
        <f t="shared" si="2"/>
        <v/>
      </c>
    </row>
    <row r="115" spans="1:7">
      <c r="A115" s="88" t="str">
        <f t="array" ref="A115">IFERROR(INDEX(data!A$3:A$3000, SMALL(IF(ISBLANK($F$3),IF(data!$D$3:$D$3000=$D$3,ROW(data!A$3:A$3000)-ROW(data!A$3)+1),IF(data!$D$3:$D$3000=$D$3,IF(data!$E$3:$E$3000=$F$3, ROW(data!A$3:A$3000)-ROW(data!A$3)+1))),ROWS(data!A$3:A112))),"")</f>
        <v/>
      </c>
      <c r="B115" s="89" t="str">
        <f t="array" ref="B115">IFERROR(INDEX(data!B$3:B$3000, SMALL(IF(ISBLANK($F$3),IF(data!$D$3:$D$3000=$D$3,ROW(data!B$3:B$3000)-ROW(data!B$3)+1),IF(data!$D$3:$D$3000=$D$3,IF(data!$E$3:$E$3000=$F$3, ROW(data!B$3:B$3000)-ROW(data!B$3)+1))),ROWS(data!B$3:B112))),"")</f>
        <v/>
      </c>
      <c r="C115" s="84" t="str">
        <f t="array" ref="C115">IFERROR(INDEX(data!C$3:C$3000, SMALL(IF(ISBLANK($F$3),IF(data!$D$3:$D$3000=$D$3,ROW(data!C$3:C$3000)-ROW(data!C$3)+1),IF(data!$D$3:$D$3000=$D$3,IF(data!$E$3:$E$3000=$F$3, ROW(data!C$3:C$3000)-ROW(data!C$3)+1))),ROWS(data!C$3:C112))),"")</f>
        <v/>
      </c>
      <c r="D115" s="90" t="str">
        <f t="array" ref="D115">IFERROR(INDEX(data!E$3:E$3000, SMALL(IF(ISBLANK($F$3),IF(data!$D$3:$D$3000=$D$3,ROW(data!E$3:E$3000)-ROW(data!E$3)+1),IF(data!$D$3:$D$3000=$D$3,IF(data!$E$3:$E$3000=$F$3, ROW(data!E$3:E$3000)-ROW(data!E$3)+1))),ROWS(data!E$3:E112))),"")</f>
        <v/>
      </c>
      <c r="E115" s="85" t="str">
        <f t="array" ref="E115">IFERROR(INDEX(data!F$3:F$3000, SMALL(IF(ISBLANK($F$3),IF(data!$D$3:$D$3000=$D$3,ROW(data!F$3:F$3000)-ROW(data!F$3)+1),IF(data!$D$3:$D$3000=$D$3,IF(data!$E$3:$E$3000=$F$3, ROW(data!F$3:F$3000)-ROW(data!F$3)+1))),ROWS(data!F$3:F112))),"")</f>
        <v/>
      </c>
      <c r="F115" s="85" t="str">
        <f t="array" ref="F115">IFERROR(INDEX(data!G$3:G$3000, SMALL(IF(ISBLANK($F$3),IF(data!$D$3:$D$3000=$D$3,ROW(data!G$3:G$3000)-ROW(data!G$3)+1),IF(data!$D$3:$D$3000=$D$3,IF(data!$E$3:$E$3000=$F$3, ROW(data!G$3:G$3000)-ROW(data!G$3)+1))),ROWS(data!G$3:G112))),"")</f>
        <v/>
      </c>
      <c r="G115" s="85" t="str">
        <f t="shared" si="2"/>
        <v/>
      </c>
    </row>
    <row r="116" spans="1:7">
      <c r="A116" s="91" t="str">
        <f t="array" ref="A116">IFERROR(INDEX(data!A$3:A$3000, SMALL(IF(ISBLANK($F$3),IF(data!$D$3:$D$3000=$D$3,ROW(data!A$3:A$3000)-ROW(data!A$3)+1),IF(data!$D$3:$D$3000=$D$3,IF(data!$E$3:$E$3000=$F$3, ROW(data!A$3:A$3000)-ROW(data!A$3)+1))),ROWS(data!A$3:A113))),"")</f>
        <v/>
      </c>
      <c r="B116" s="92" t="str">
        <f t="array" ref="B116">IFERROR(INDEX(data!B$3:B$3000, SMALL(IF(ISBLANK($F$3),IF(data!$D$3:$D$3000=$D$3,ROW(data!B$3:B$3000)-ROW(data!B$3)+1),IF(data!$D$3:$D$3000=$D$3,IF(data!$E$3:$E$3000=$F$3, ROW(data!B$3:B$3000)-ROW(data!B$3)+1))),ROWS(data!B$3:B113))),"")</f>
        <v/>
      </c>
      <c r="C116" s="92" t="str">
        <f t="array" ref="C116">IFERROR(INDEX(data!C$3:C$3000, SMALL(IF(ISBLANK($F$3),IF(data!$D$3:$D$3000=$D$3,ROW(data!C$3:C$3000)-ROW(data!C$3)+1),IF(data!$D$3:$D$3000=$D$3,IF(data!$E$3:$E$3000=$F$3, ROW(data!C$3:C$3000)-ROW(data!C$3)+1))),ROWS(data!C$3:C113))),"")</f>
        <v/>
      </c>
      <c r="D116" s="91" t="str">
        <f t="array" ref="D116">IFERROR(INDEX(data!E$3:E$3000, SMALL(IF(ISBLANK($F$3),IF(data!$D$3:$D$3000=$D$3,ROW(data!E$3:E$3000)-ROW(data!E$3)+1),IF(data!$D$3:$D$3000=$D$3,IF(data!$E$3:$E$3000=$F$3, ROW(data!E$3:E$3000)-ROW(data!E$3)+1))),ROWS(data!E$3:E113))),"")</f>
        <v/>
      </c>
      <c r="E116" s="85" t="str">
        <f t="array" ref="E116">IFERROR(INDEX(data!F$3:F$3000, SMALL(IF(ISBLANK($F$3),IF(data!$D$3:$D$3000=$D$3,ROW(data!F$3:F$3000)-ROW(data!F$3)+1),IF(data!$D$3:$D$3000=$D$3,IF(data!$E$3:$E$3000=$F$3, ROW(data!F$3:F$3000)-ROW(data!F$3)+1))),ROWS(data!F$3:F113))),"")</f>
        <v/>
      </c>
      <c r="F116" s="85" t="str">
        <f t="array" ref="F116">IFERROR(INDEX(data!G$3:G$3000, SMALL(IF(ISBLANK($F$3),IF(data!$D$3:$D$3000=$D$3,ROW(data!G$3:G$3000)-ROW(data!G$3)+1),IF(data!$D$3:$D$3000=$D$3,IF(data!$E$3:$E$3000=$F$3, ROW(data!G$3:G$3000)-ROW(data!G$3)+1))),ROWS(data!G$3:G113))),"")</f>
        <v/>
      </c>
      <c r="G116" s="85" t="str">
        <f t="shared" si="2"/>
        <v/>
      </c>
    </row>
    <row r="117" spans="1:7">
      <c r="A117" s="88" t="str">
        <f t="array" ref="A117">IFERROR(INDEX(data!A$3:A$3000, SMALL(IF(ISBLANK($F$3),IF(data!$D$3:$D$3000=$D$3,ROW(data!A$3:A$3000)-ROW(data!A$3)+1),IF(data!$D$3:$D$3000=$D$3,IF(data!$E$3:$E$3000=$F$3, ROW(data!A$3:A$3000)-ROW(data!A$3)+1))),ROWS(data!A$3:A114))),"")</f>
        <v/>
      </c>
      <c r="B117" s="89" t="str">
        <f t="array" ref="B117">IFERROR(INDEX(data!B$3:B$3000, SMALL(IF(ISBLANK($F$3),IF(data!$D$3:$D$3000=$D$3,ROW(data!B$3:B$3000)-ROW(data!B$3)+1),IF(data!$D$3:$D$3000=$D$3,IF(data!$E$3:$E$3000=$F$3, ROW(data!B$3:B$3000)-ROW(data!B$3)+1))),ROWS(data!B$3:B114))),"")</f>
        <v/>
      </c>
      <c r="C117" s="84" t="str">
        <f t="array" ref="C117">IFERROR(INDEX(data!C$3:C$3000, SMALL(IF(ISBLANK($F$3),IF(data!$D$3:$D$3000=$D$3,ROW(data!C$3:C$3000)-ROW(data!C$3)+1),IF(data!$D$3:$D$3000=$D$3,IF(data!$E$3:$E$3000=$F$3, ROW(data!C$3:C$3000)-ROW(data!C$3)+1))),ROWS(data!C$3:C114))),"")</f>
        <v/>
      </c>
      <c r="D117" s="90" t="str">
        <f t="array" ref="D117">IFERROR(INDEX(data!E$3:E$3000, SMALL(IF(ISBLANK($F$3),IF(data!$D$3:$D$3000=$D$3,ROW(data!E$3:E$3000)-ROW(data!E$3)+1),IF(data!$D$3:$D$3000=$D$3,IF(data!$E$3:$E$3000=$F$3, ROW(data!E$3:E$3000)-ROW(data!E$3)+1))),ROWS(data!E$3:E114))),"")</f>
        <v/>
      </c>
      <c r="E117" s="85" t="str">
        <f t="array" ref="E117">IFERROR(INDEX(data!F$3:F$3000, SMALL(IF(ISBLANK($F$3),IF(data!$D$3:$D$3000=$D$3,ROW(data!F$3:F$3000)-ROW(data!F$3)+1),IF(data!$D$3:$D$3000=$D$3,IF(data!$E$3:$E$3000=$F$3, ROW(data!F$3:F$3000)-ROW(data!F$3)+1))),ROWS(data!F$3:F114))),"")</f>
        <v/>
      </c>
      <c r="F117" s="85" t="str">
        <f t="array" ref="F117">IFERROR(INDEX(data!G$3:G$3000, SMALL(IF(ISBLANK($F$3),IF(data!$D$3:$D$3000=$D$3,ROW(data!G$3:G$3000)-ROW(data!G$3)+1),IF(data!$D$3:$D$3000=$D$3,IF(data!$E$3:$E$3000=$F$3, ROW(data!G$3:G$3000)-ROW(data!G$3)+1))),ROWS(data!G$3:G114))),"")</f>
        <v/>
      </c>
      <c r="G117" s="85" t="str">
        <f t="shared" si="2"/>
        <v/>
      </c>
    </row>
    <row r="118" spans="1:7">
      <c r="A118" s="91" t="str">
        <f t="array" ref="A118">IFERROR(INDEX(data!A$3:A$3000, SMALL(IF(ISBLANK($F$3),IF(data!$D$3:$D$3000=$D$3,ROW(data!A$3:A$3000)-ROW(data!A$3)+1),IF(data!$D$3:$D$3000=$D$3,IF(data!$E$3:$E$3000=$F$3, ROW(data!A$3:A$3000)-ROW(data!A$3)+1))),ROWS(data!A$3:A115))),"")</f>
        <v/>
      </c>
      <c r="B118" s="92" t="str">
        <f t="array" ref="B118">IFERROR(INDEX(data!B$3:B$3000, SMALL(IF(ISBLANK($F$3),IF(data!$D$3:$D$3000=$D$3,ROW(data!B$3:B$3000)-ROW(data!B$3)+1),IF(data!$D$3:$D$3000=$D$3,IF(data!$E$3:$E$3000=$F$3, ROW(data!B$3:B$3000)-ROW(data!B$3)+1))),ROWS(data!B$3:B115))),"")</f>
        <v/>
      </c>
      <c r="C118" s="92" t="str">
        <f t="array" ref="C118">IFERROR(INDEX(data!C$3:C$3000, SMALL(IF(ISBLANK($F$3),IF(data!$D$3:$D$3000=$D$3,ROW(data!C$3:C$3000)-ROW(data!C$3)+1),IF(data!$D$3:$D$3000=$D$3,IF(data!$E$3:$E$3000=$F$3, ROW(data!C$3:C$3000)-ROW(data!C$3)+1))),ROWS(data!C$3:C115))),"")</f>
        <v/>
      </c>
      <c r="D118" s="91" t="str">
        <f t="array" ref="D118">IFERROR(INDEX(data!E$3:E$3000, SMALL(IF(ISBLANK($F$3),IF(data!$D$3:$D$3000=$D$3,ROW(data!E$3:E$3000)-ROW(data!E$3)+1),IF(data!$D$3:$D$3000=$D$3,IF(data!$E$3:$E$3000=$F$3, ROW(data!E$3:E$3000)-ROW(data!E$3)+1))),ROWS(data!E$3:E115))),"")</f>
        <v/>
      </c>
      <c r="E118" s="85" t="str">
        <f t="array" ref="E118">IFERROR(INDEX(data!F$3:F$3000, SMALL(IF(ISBLANK($F$3),IF(data!$D$3:$D$3000=$D$3,ROW(data!F$3:F$3000)-ROW(data!F$3)+1),IF(data!$D$3:$D$3000=$D$3,IF(data!$E$3:$E$3000=$F$3, ROW(data!F$3:F$3000)-ROW(data!F$3)+1))),ROWS(data!F$3:F115))),"")</f>
        <v/>
      </c>
      <c r="F118" s="85" t="str">
        <f t="array" ref="F118">IFERROR(INDEX(data!G$3:G$3000, SMALL(IF(ISBLANK($F$3),IF(data!$D$3:$D$3000=$D$3,ROW(data!G$3:G$3000)-ROW(data!G$3)+1),IF(data!$D$3:$D$3000=$D$3,IF(data!$E$3:$E$3000=$F$3, ROW(data!G$3:G$3000)-ROW(data!G$3)+1))),ROWS(data!G$3:G115))),"")</f>
        <v/>
      </c>
      <c r="G118" s="85" t="str">
        <f t="shared" si="2"/>
        <v/>
      </c>
    </row>
    <row r="119" spans="1:7">
      <c r="A119" s="88" t="str">
        <f t="array" ref="A119">IFERROR(INDEX(data!A$3:A$3000, SMALL(IF(ISBLANK($F$3),IF(data!$D$3:$D$3000=$D$3,ROW(data!A$3:A$3000)-ROW(data!A$3)+1),IF(data!$D$3:$D$3000=$D$3,IF(data!$E$3:$E$3000=$F$3, ROW(data!A$3:A$3000)-ROW(data!A$3)+1))),ROWS(data!A$3:A116))),"")</f>
        <v/>
      </c>
      <c r="B119" s="89" t="str">
        <f t="array" ref="B119">IFERROR(INDEX(data!B$3:B$3000, SMALL(IF(ISBLANK($F$3),IF(data!$D$3:$D$3000=$D$3,ROW(data!B$3:B$3000)-ROW(data!B$3)+1),IF(data!$D$3:$D$3000=$D$3,IF(data!$E$3:$E$3000=$F$3, ROW(data!B$3:B$3000)-ROW(data!B$3)+1))),ROWS(data!B$3:B116))),"")</f>
        <v/>
      </c>
      <c r="C119" s="84" t="str">
        <f t="array" ref="C119">IFERROR(INDEX(data!C$3:C$3000, SMALL(IF(ISBLANK($F$3),IF(data!$D$3:$D$3000=$D$3,ROW(data!C$3:C$3000)-ROW(data!C$3)+1),IF(data!$D$3:$D$3000=$D$3,IF(data!$E$3:$E$3000=$F$3, ROW(data!C$3:C$3000)-ROW(data!C$3)+1))),ROWS(data!C$3:C116))),"")</f>
        <v/>
      </c>
      <c r="D119" s="90" t="str">
        <f t="array" ref="D119">IFERROR(INDEX(data!E$3:E$3000, SMALL(IF(ISBLANK($F$3),IF(data!$D$3:$D$3000=$D$3,ROW(data!E$3:E$3000)-ROW(data!E$3)+1),IF(data!$D$3:$D$3000=$D$3,IF(data!$E$3:$E$3000=$F$3, ROW(data!E$3:E$3000)-ROW(data!E$3)+1))),ROWS(data!E$3:E116))),"")</f>
        <v/>
      </c>
      <c r="E119" s="85" t="str">
        <f t="array" ref="E119">IFERROR(INDEX(data!F$3:F$3000, SMALL(IF(ISBLANK($F$3),IF(data!$D$3:$D$3000=$D$3,ROW(data!F$3:F$3000)-ROW(data!F$3)+1),IF(data!$D$3:$D$3000=$D$3,IF(data!$E$3:$E$3000=$F$3, ROW(data!F$3:F$3000)-ROW(data!F$3)+1))),ROWS(data!F$3:F116))),"")</f>
        <v/>
      </c>
      <c r="F119" s="85" t="str">
        <f t="array" ref="F119">IFERROR(INDEX(data!G$3:G$3000, SMALL(IF(ISBLANK($F$3),IF(data!$D$3:$D$3000=$D$3,ROW(data!G$3:G$3000)-ROW(data!G$3)+1),IF(data!$D$3:$D$3000=$D$3,IF(data!$E$3:$E$3000=$F$3, ROW(data!G$3:G$3000)-ROW(data!G$3)+1))),ROWS(data!G$3:G116))),"")</f>
        <v/>
      </c>
      <c r="G119" s="85" t="str">
        <f t="shared" si="2"/>
        <v/>
      </c>
    </row>
    <row r="120" spans="1:7">
      <c r="A120" s="91" t="str">
        <f t="array" ref="A120">IFERROR(INDEX(data!A$3:A$3000, SMALL(IF(ISBLANK($F$3),IF(data!$D$3:$D$3000=$D$3,ROW(data!A$3:A$3000)-ROW(data!A$3)+1),IF(data!$D$3:$D$3000=$D$3,IF(data!$E$3:$E$3000=$F$3, ROW(data!A$3:A$3000)-ROW(data!A$3)+1))),ROWS(data!A$3:A117))),"")</f>
        <v/>
      </c>
      <c r="B120" s="92" t="str">
        <f t="array" ref="B120">IFERROR(INDEX(data!B$3:B$3000, SMALL(IF(ISBLANK($F$3),IF(data!$D$3:$D$3000=$D$3,ROW(data!B$3:B$3000)-ROW(data!B$3)+1),IF(data!$D$3:$D$3000=$D$3,IF(data!$E$3:$E$3000=$F$3, ROW(data!B$3:B$3000)-ROW(data!B$3)+1))),ROWS(data!B$3:B117))),"")</f>
        <v/>
      </c>
      <c r="C120" s="92" t="str">
        <f t="array" ref="C120">IFERROR(INDEX(data!C$3:C$3000, SMALL(IF(ISBLANK($F$3),IF(data!$D$3:$D$3000=$D$3,ROW(data!C$3:C$3000)-ROW(data!C$3)+1),IF(data!$D$3:$D$3000=$D$3,IF(data!$E$3:$E$3000=$F$3, ROW(data!C$3:C$3000)-ROW(data!C$3)+1))),ROWS(data!C$3:C117))),"")</f>
        <v/>
      </c>
      <c r="D120" s="91" t="str">
        <f t="array" ref="D120">IFERROR(INDEX(data!E$3:E$3000, SMALL(IF(ISBLANK($F$3),IF(data!$D$3:$D$3000=$D$3,ROW(data!E$3:E$3000)-ROW(data!E$3)+1),IF(data!$D$3:$D$3000=$D$3,IF(data!$E$3:$E$3000=$F$3, ROW(data!E$3:E$3000)-ROW(data!E$3)+1))),ROWS(data!E$3:E117))),"")</f>
        <v/>
      </c>
      <c r="E120" s="85" t="str">
        <f t="array" ref="E120">IFERROR(INDEX(data!F$3:F$3000, SMALL(IF(ISBLANK($F$3),IF(data!$D$3:$D$3000=$D$3,ROW(data!F$3:F$3000)-ROW(data!F$3)+1),IF(data!$D$3:$D$3000=$D$3,IF(data!$E$3:$E$3000=$F$3, ROW(data!F$3:F$3000)-ROW(data!F$3)+1))),ROWS(data!F$3:F117))),"")</f>
        <v/>
      </c>
      <c r="F120" s="85" t="str">
        <f t="array" ref="F120">IFERROR(INDEX(data!G$3:G$3000, SMALL(IF(ISBLANK($F$3),IF(data!$D$3:$D$3000=$D$3,ROW(data!G$3:G$3000)-ROW(data!G$3)+1),IF(data!$D$3:$D$3000=$D$3,IF(data!$E$3:$E$3000=$F$3, ROW(data!G$3:G$3000)-ROW(data!G$3)+1))),ROWS(data!G$3:G117))),"")</f>
        <v/>
      </c>
      <c r="G120" s="85" t="str">
        <f t="shared" si="2"/>
        <v/>
      </c>
    </row>
    <row r="121" spans="1:7">
      <c r="A121" s="88" t="str">
        <f t="array" ref="A121">IFERROR(INDEX(data!A$3:A$3000, SMALL(IF(ISBLANK($F$3),IF(data!$D$3:$D$3000=$D$3,ROW(data!A$3:A$3000)-ROW(data!A$3)+1),IF(data!$D$3:$D$3000=$D$3,IF(data!$E$3:$E$3000=$F$3, ROW(data!A$3:A$3000)-ROW(data!A$3)+1))),ROWS(data!A$3:A118))),"")</f>
        <v/>
      </c>
      <c r="B121" s="89" t="str">
        <f t="array" ref="B121">IFERROR(INDEX(data!B$3:B$3000, SMALL(IF(ISBLANK($F$3),IF(data!$D$3:$D$3000=$D$3,ROW(data!B$3:B$3000)-ROW(data!B$3)+1),IF(data!$D$3:$D$3000=$D$3,IF(data!$E$3:$E$3000=$F$3, ROW(data!B$3:B$3000)-ROW(data!B$3)+1))),ROWS(data!B$3:B118))),"")</f>
        <v/>
      </c>
      <c r="C121" s="84" t="str">
        <f t="array" ref="C121">IFERROR(INDEX(data!C$3:C$3000, SMALL(IF(ISBLANK($F$3),IF(data!$D$3:$D$3000=$D$3,ROW(data!C$3:C$3000)-ROW(data!C$3)+1),IF(data!$D$3:$D$3000=$D$3,IF(data!$E$3:$E$3000=$F$3, ROW(data!C$3:C$3000)-ROW(data!C$3)+1))),ROWS(data!C$3:C118))),"")</f>
        <v/>
      </c>
      <c r="D121" s="90" t="str">
        <f t="array" ref="D121">IFERROR(INDEX(data!E$3:E$3000, SMALL(IF(ISBLANK($F$3),IF(data!$D$3:$D$3000=$D$3,ROW(data!E$3:E$3000)-ROW(data!E$3)+1),IF(data!$D$3:$D$3000=$D$3,IF(data!$E$3:$E$3000=$F$3, ROW(data!E$3:E$3000)-ROW(data!E$3)+1))),ROWS(data!E$3:E118))),"")</f>
        <v/>
      </c>
      <c r="E121" s="85" t="str">
        <f t="array" ref="E121">IFERROR(INDEX(data!F$3:F$3000, SMALL(IF(ISBLANK($F$3),IF(data!$D$3:$D$3000=$D$3,ROW(data!F$3:F$3000)-ROW(data!F$3)+1),IF(data!$D$3:$D$3000=$D$3,IF(data!$E$3:$E$3000=$F$3, ROW(data!F$3:F$3000)-ROW(data!F$3)+1))),ROWS(data!F$3:F118))),"")</f>
        <v/>
      </c>
      <c r="F121" s="85" t="str">
        <f t="array" ref="F121">IFERROR(INDEX(data!G$3:G$3000, SMALL(IF(ISBLANK($F$3),IF(data!$D$3:$D$3000=$D$3,ROW(data!G$3:G$3000)-ROW(data!G$3)+1),IF(data!$D$3:$D$3000=$D$3,IF(data!$E$3:$E$3000=$F$3, ROW(data!G$3:G$3000)-ROW(data!G$3)+1))),ROWS(data!G$3:G118))),"")</f>
        <v/>
      </c>
      <c r="G121" s="85" t="str">
        <f t="shared" si="2"/>
        <v/>
      </c>
    </row>
    <row r="122" spans="1:7">
      <c r="A122" s="91" t="str">
        <f t="array" ref="A122">IFERROR(INDEX(data!A$3:A$3000, SMALL(IF(ISBLANK($F$3),IF(data!$D$3:$D$3000=$D$3,ROW(data!A$3:A$3000)-ROW(data!A$3)+1),IF(data!$D$3:$D$3000=$D$3,IF(data!$E$3:$E$3000=$F$3, ROW(data!A$3:A$3000)-ROW(data!A$3)+1))),ROWS(data!A$3:A119))),"")</f>
        <v/>
      </c>
      <c r="B122" s="92" t="str">
        <f t="array" ref="B122">IFERROR(INDEX(data!B$3:B$3000, SMALL(IF(ISBLANK($F$3),IF(data!$D$3:$D$3000=$D$3,ROW(data!B$3:B$3000)-ROW(data!B$3)+1),IF(data!$D$3:$D$3000=$D$3,IF(data!$E$3:$E$3000=$F$3, ROW(data!B$3:B$3000)-ROW(data!B$3)+1))),ROWS(data!B$3:B119))),"")</f>
        <v/>
      </c>
      <c r="C122" s="92" t="str">
        <f t="array" ref="C122">IFERROR(INDEX(data!C$3:C$3000, SMALL(IF(ISBLANK($F$3),IF(data!$D$3:$D$3000=$D$3,ROW(data!C$3:C$3000)-ROW(data!C$3)+1),IF(data!$D$3:$D$3000=$D$3,IF(data!$E$3:$E$3000=$F$3, ROW(data!C$3:C$3000)-ROW(data!C$3)+1))),ROWS(data!C$3:C119))),"")</f>
        <v/>
      </c>
      <c r="D122" s="91" t="str">
        <f t="array" ref="D122">IFERROR(INDEX(data!E$3:E$3000, SMALL(IF(ISBLANK($F$3),IF(data!$D$3:$D$3000=$D$3,ROW(data!E$3:E$3000)-ROW(data!E$3)+1),IF(data!$D$3:$D$3000=$D$3,IF(data!$E$3:$E$3000=$F$3, ROW(data!E$3:E$3000)-ROW(data!E$3)+1))),ROWS(data!E$3:E119))),"")</f>
        <v/>
      </c>
      <c r="E122" s="85" t="str">
        <f t="array" ref="E122">IFERROR(INDEX(data!F$3:F$3000, SMALL(IF(ISBLANK($F$3),IF(data!$D$3:$D$3000=$D$3,ROW(data!F$3:F$3000)-ROW(data!F$3)+1),IF(data!$D$3:$D$3000=$D$3,IF(data!$E$3:$E$3000=$F$3, ROW(data!F$3:F$3000)-ROW(data!F$3)+1))),ROWS(data!F$3:F119))),"")</f>
        <v/>
      </c>
      <c r="F122" s="85" t="str">
        <f t="array" ref="F122">IFERROR(INDEX(data!G$3:G$3000, SMALL(IF(ISBLANK($F$3),IF(data!$D$3:$D$3000=$D$3,ROW(data!G$3:G$3000)-ROW(data!G$3)+1),IF(data!$D$3:$D$3000=$D$3,IF(data!$E$3:$E$3000=$F$3, ROW(data!G$3:G$3000)-ROW(data!G$3)+1))),ROWS(data!G$3:G119))),"")</f>
        <v/>
      </c>
      <c r="G122" s="85" t="str">
        <f t="shared" si="2"/>
        <v/>
      </c>
    </row>
    <row r="123" spans="1:7">
      <c r="A123" s="88" t="str">
        <f t="array" ref="A123">IFERROR(INDEX(data!A$3:A$3000, SMALL(IF(ISBLANK($F$3),IF(data!$D$3:$D$3000=$D$3,ROW(data!A$3:A$3000)-ROW(data!A$3)+1),IF(data!$D$3:$D$3000=$D$3,IF(data!$E$3:$E$3000=$F$3, ROW(data!A$3:A$3000)-ROW(data!A$3)+1))),ROWS(data!A$3:A120))),"")</f>
        <v/>
      </c>
      <c r="B123" s="89" t="str">
        <f t="array" ref="B123">IFERROR(INDEX(data!B$3:B$3000, SMALL(IF(ISBLANK($F$3),IF(data!$D$3:$D$3000=$D$3,ROW(data!B$3:B$3000)-ROW(data!B$3)+1),IF(data!$D$3:$D$3000=$D$3,IF(data!$E$3:$E$3000=$F$3, ROW(data!B$3:B$3000)-ROW(data!B$3)+1))),ROWS(data!B$3:B120))),"")</f>
        <v/>
      </c>
      <c r="C123" s="84" t="str">
        <f t="array" ref="C123">IFERROR(INDEX(data!C$3:C$3000, SMALL(IF(ISBLANK($F$3),IF(data!$D$3:$D$3000=$D$3,ROW(data!C$3:C$3000)-ROW(data!C$3)+1),IF(data!$D$3:$D$3000=$D$3,IF(data!$E$3:$E$3000=$F$3, ROW(data!C$3:C$3000)-ROW(data!C$3)+1))),ROWS(data!C$3:C120))),"")</f>
        <v/>
      </c>
      <c r="D123" s="90" t="str">
        <f t="array" ref="D123">IFERROR(INDEX(data!E$3:E$3000, SMALL(IF(ISBLANK($F$3),IF(data!$D$3:$D$3000=$D$3,ROW(data!E$3:E$3000)-ROW(data!E$3)+1),IF(data!$D$3:$D$3000=$D$3,IF(data!$E$3:$E$3000=$F$3, ROW(data!E$3:E$3000)-ROW(data!E$3)+1))),ROWS(data!E$3:E120))),"")</f>
        <v/>
      </c>
      <c r="E123" s="85" t="str">
        <f t="array" ref="E123">IFERROR(INDEX(data!F$3:F$3000, SMALL(IF(ISBLANK($F$3),IF(data!$D$3:$D$3000=$D$3,ROW(data!F$3:F$3000)-ROW(data!F$3)+1),IF(data!$D$3:$D$3000=$D$3,IF(data!$E$3:$E$3000=$F$3, ROW(data!F$3:F$3000)-ROW(data!F$3)+1))),ROWS(data!F$3:F120))),"")</f>
        <v/>
      </c>
      <c r="F123" s="85" t="str">
        <f t="array" ref="F123">IFERROR(INDEX(data!G$3:G$3000, SMALL(IF(ISBLANK($F$3),IF(data!$D$3:$D$3000=$D$3,ROW(data!G$3:G$3000)-ROW(data!G$3)+1),IF(data!$D$3:$D$3000=$D$3,IF(data!$E$3:$E$3000=$F$3, ROW(data!G$3:G$3000)-ROW(data!G$3)+1))),ROWS(data!G$3:G120))),"")</f>
        <v/>
      </c>
      <c r="G123" s="85" t="str">
        <f t="shared" si="2"/>
        <v/>
      </c>
    </row>
    <row r="124" spans="1:7">
      <c r="A124" s="91" t="str">
        <f t="array" ref="A124">IFERROR(INDEX(data!A$3:A$3000, SMALL(IF(ISBLANK($F$3),IF(data!$D$3:$D$3000=$D$3,ROW(data!A$3:A$3000)-ROW(data!A$3)+1),IF(data!$D$3:$D$3000=$D$3,IF(data!$E$3:$E$3000=$F$3, ROW(data!A$3:A$3000)-ROW(data!A$3)+1))),ROWS(data!A$3:A121))),"")</f>
        <v/>
      </c>
      <c r="B124" s="92" t="str">
        <f t="array" ref="B124">IFERROR(INDEX(data!B$3:B$3000, SMALL(IF(ISBLANK($F$3),IF(data!$D$3:$D$3000=$D$3,ROW(data!B$3:B$3000)-ROW(data!B$3)+1),IF(data!$D$3:$D$3000=$D$3,IF(data!$E$3:$E$3000=$F$3, ROW(data!B$3:B$3000)-ROW(data!B$3)+1))),ROWS(data!B$3:B121))),"")</f>
        <v/>
      </c>
      <c r="C124" s="92" t="str">
        <f t="array" ref="C124">IFERROR(INDEX(data!C$3:C$3000, SMALL(IF(ISBLANK($F$3),IF(data!$D$3:$D$3000=$D$3,ROW(data!C$3:C$3000)-ROW(data!C$3)+1),IF(data!$D$3:$D$3000=$D$3,IF(data!$E$3:$E$3000=$F$3, ROW(data!C$3:C$3000)-ROW(data!C$3)+1))),ROWS(data!C$3:C121))),"")</f>
        <v/>
      </c>
      <c r="D124" s="91" t="str">
        <f t="array" ref="D124">IFERROR(INDEX(data!E$3:E$3000, SMALL(IF(ISBLANK($F$3),IF(data!$D$3:$D$3000=$D$3,ROW(data!E$3:E$3000)-ROW(data!E$3)+1),IF(data!$D$3:$D$3000=$D$3,IF(data!$E$3:$E$3000=$F$3, ROW(data!E$3:E$3000)-ROW(data!E$3)+1))),ROWS(data!E$3:E121))),"")</f>
        <v/>
      </c>
      <c r="E124" s="85" t="str">
        <f t="array" ref="E124">IFERROR(INDEX(data!F$3:F$3000, SMALL(IF(ISBLANK($F$3),IF(data!$D$3:$D$3000=$D$3,ROW(data!F$3:F$3000)-ROW(data!F$3)+1),IF(data!$D$3:$D$3000=$D$3,IF(data!$E$3:$E$3000=$F$3, ROW(data!F$3:F$3000)-ROW(data!F$3)+1))),ROWS(data!F$3:F121))),"")</f>
        <v/>
      </c>
      <c r="F124" s="85" t="str">
        <f t="array" ref="F124">IFERROR(INDEX(data!G$3:G$3000, SMALL(IF(ISBLANK($F$3),IF(data!$D$3:$D$3000=$D$3,ROW(data!G$3:G$3000)-ROW(data!G$3)+1),IF(data!$D$3:$D$3000=$D$3,IF(data!$E$3:$E$3000=$F$3, ROW(data!G$3:G$3000)-ROW(data!G$3)+1))),ROWS(data!G$3:G121))),"")</f>
        <v/>
      </c>
      <c r="G124" s="85" t="str">
        <f t="shared" si="2"/>
        <v/>
      </c>
    </row>
    <row r="125" spans="1:7">
      <c r="A125" s="88" t="str">
        <f t="array" ref="A125">IFERROR(INDEX(data!A$3:A$3000, SMALL(IF(ISBLANK($F$3),IF(data!$D$3:$D$3000=$D$3,ROW(data!A$3:A$3000)-ROW(data!A$3)+1),IF(data!$D$3:$D$3000=$D$3,IF(data!$E$3:$E$3000=$F$3, ROW(data!A$3:A$3000)-ROW(data!A$3)+1))),ROWS(data!A$3:A122))),"")</f>
        <v/>
      </c>
      <c r="B125" s="89" t="str">
        <f t="array" ref="B125">IFERROR(INDEX(data!B$3:B$3000, SMALL(IF(ISBLANK($F$3),IF(data!$D$3:$D$3000=$D$3,ROW(data!B$3:B$3000)-ROW(data!B$3)+1),IF(data!$D$3:$D$3000=$D$3,IF(data!$E$3:$E$3000=$F$3, ROW(data!B$3:B$3000)-ROW(data!B$3)+1))),ROWS(data!B$3:B122))),"")</f>
        <v/>
      </c>
      <c r="C125" s="84" t="str">
        <f t="array" ref="C125">IFERROR(INDEX(data!C$3:C$3000, SMALL(IF(ISBLANK($F$3),IF(data!$D$3:$D$3000=$D$3,ROW(data!C$3:C$3000)-ROW(data!C$3)+1),IF(data!$D$3:$D$3000=$D$3,IF(data!$E$3:$E$3000=$F$3, ROW(data!C$3:C$3000)-ROW(data!C$3)+1))),ROWS(data!C$3:C122))),"")</f>
        <v/>
      </c>
      <c r="D125" s="90" t="str">
        <f t="array" ref="D125">IFERROR(INDEX(data!E$3:E$3000, SMALL(IF(ISBLANK($F$3),IF(data!$D$3:$D$3000=$D$3,ROW(data!E$3:E$3000)-ROW(data!E$3)+1),IF(data!$D$3:$D$3000=$D$3,IF(data!$E$3:$E$3000=$F$3, ROW(data!E$3:E$3000)-ROW(data!E$3)+1))),ROWS(data!E$3:E122))),"")</f>
        <v/>
      </c>
      <c r="E125" s="85" t="str">
        <f t="array" ref="E125">IFERROR(INDEX(data!F$3:F$3000, SMALL(IF(ISBLANK($F$3),IF(data!$D$3:$D$3000=$D$3,ROW(data!F$3:F$3000)-ROW(data!F$3)+1),IF(data!$D$3:$D$3000=$D$3,IF(data!$E$3:$E$3000=$F$3, ROW(data!F$3:F$3000)-ROW(data!F$3)+1))),ROWS(data!F$3:F122))),"")</f>
        <v/>
      </c>
      <c r="F125" s="85" t="str">
        <f t="array" ref="F125">IFERROR(INDEX(data!G$3:G$3000, SMALL(IF(ISBLANK($F$3),IF(data!$D$3:$D$3000=$D$3,ROW(data!G$3:G$3000)-ROW(data!G$3)+1),IF(data!$D$3:$D$3000=$D$3,IF(data!$E$3:$E$3000=$F$3, ROW(data!G$3:G$3000)-ROW(data!G$3)+1))),ROWS(data!G$3:G122))),"")</f>
        <v/>
      </c>
      <c r="G125" s="85" t="str">
        <f t="shared" si="2"/>
        <v/>
      </c>
    </row>
    <row r="126" spans="1:7">
      <c r="A126" s="91" t="str">
        <f t="array" ref="A126">IFERROR(INDEX(data!A$3:A$3000, SMALL(IF(ISBLANK($F$3),IF(data!$D$3:$D$3000=$D$3,ROW(data!A$3:A$3000)-ROW(data!A$3)+1),IF(data!$D$3:$D$3000=$D$3,IF(data!$E$3:$E$3000=$F$3, ROW(data!A$3:A$3000)-ROW(data!A$3)+1))),ROWS(data!A$3:A123))),"")</f>
        <v/>
      </c>
      <c r="B126" s="92" t="str">
        <f t="array" ref="B126">IFERROR(INDEX(data!B$3:B$3000, SMALL(IF(ISBLANK($F$3),IF(data!$D$3:$D$3000=$D$3,ROW(data!B$3:B$3000)-ROW(data!B$3)+1),IF(data!$D$3:$D$3000=$D$3,IF(data!$E$3:$E$3000=$F$3, ROW(data!B$3:B$3000)-ROW(data!B$3)+1))),ROWS(data!B$3:B123))),"")</f>
        <v/>
      </c>
      <c r="C126" s="92" t="str">
        <f t="array" ref="C126">IFERROR(INDEX(data!C$3:C$3000, SMALL(IF(ISBLANK($F$3),IF(data!$D$3:$D$3000=$D$3,ROW(data!C$3:C$3000)-ROW(data!C$3)+1),IF(data!$D$3:$D$3000=$D$3,IF(data!$E$3:$E$3000=$F$3, ROW(data!C$3:C$3000)-ROW(data!C$3)+1))),ROWS(data!C$3:C123))),"")</f>
        <v/>
      </c>
      <c r="D126" s="91" t="str">
        <f t="array" ref="D126">IFERROR(INDEX(data!E$3:E$3000, SMALL(IF(ISBLANK($F$3),IF(data!$D$3:$D$3000=$D$3,ROW(data!E$3:E$3000)-ROW(data!E$3)+1),IF(data!$D$3:$D$3000=$D$3,IF(data!$E$3:$E$3000=$F$3, ROW(data!E$3:E$3000)-ROW(data!E$3)+1))),ROWS(data!E$3:E123))),"")</f>
        <v/>
      </c>
      <c r="E126" s="85" t="str">
        <f t="array" ref="E126">IFERROR(INDEX(data!F$3:F$3000, SMALL(IF(ISBLANK($F$3),IF(data!$D$3:$D$3000=$D$3,ROW(data!F$3:F$3000)-ROW(data!F$3)+1),IF(data!$D$3:$D$3000=$D$3,IF(data!$E$3:$E$3000=$F$3, ROW(data!F$3:F$3000)-ROW(data!F$3)+1))),ROWS(data!F$3:F123))),"")</f>
        <v/>
      </c>
      <c r="F126" s="85" t="str">
        <f t="array" ref="F126">IFERROR(INDEX(data!G$3:G$3000, SMALL(IF(ISBLANK($F$3),IF(data!$D$3:$D$3000=$D$3,ROW(data!G$3:G$3000)-ROW(data!G$3)+1),IF(data!$D$3:$D$3000=$D$3,IF(data!$E$3:$E$3000=$F$3, ROW(data!G$3:G$3000)-ROW(data!G$3)+1))),ROWS(data!G$3:G123))),"")</f>
        <v/>
      </c>
      <c r="G126" s="85" t="str">
        <f t="shared" si="2"/>
        <v/>
      </c>
    </row>
    <row r="127" spans="1:7">
      <c r="A127" s="88" t="str">
        <f t="array" ref="A127">IFERROR(INDEX(data!A$3:A$3000, SMALL(IF(ISBLANK($F$3),IF(data!$D$3:$D$3000=$D$3,ROW(data!A$3:A$3000)-ROW(data!A$3)+1),IF(data!$D$3:$D$3000=$D$3,IF(data!$E$3:$E$3000=$F$3, ROW(data!A$3:A$3000)-ROW(data!A$3)+1))),ROWS(data!A$3:A124))),"")</f>
        <v/>
      </c>
      <c r="B127" s="89" t="str">
        <f t="array" ref="B127">IFERROR(INDEX(data!B$3:B$3000, SMALL(IF(ISBLANK($F$3),IF(data!$D$3:$D$3000=$D$3,ROW(data!B$3:B$3000)-ROW(data!B$3)+1),IF(data!$D$3:$D$3000=$D$3,IF(data!$E$3:$E$3000=$F$3, ROW(data!B$3:B$3000)-ROW(data!B$3)+1))),ROWS(data!B$3:B124))),"")</f>
        <v/>
      </c>
      <c r="C127" s="84" t="str">
        <f t="array" ref="C127">IFERROR(INDEX(data!C$3:C$3000, SMALL(IF(ISBLANK($F$3),IF(data!$D$3:$D$3000=$D$3,ROW(data!C$3:C$3000)-ROW(data!C$3)+1),IF(data!$D$3:$D$3000=$D$3,IF(data!$E$3:$E$3000=$F$3, ROW(data!C$3:C$3000)-ROW(data!C$3)+1))),ROWS(data!C$3:C124))),"")</f>
        <v/>
      </c>
      <c r="D127" s="90" t="str">
        <f t="array" ref="D127">IFERROR(INDEX(data!E$3:E$3000, SMALL(IF(ISBLANK($F$3),IF(data!$D$3:$D$3000=$D$3,ROW(data!E$3:E$3000)-ROW(data!E$3)+1),IF(data!$D$3:$D$3000=$D$3,IF(data!$E$3:$E$3000=$F$3, ROW(data!E$3:E$3000)-ROW(data!E$3)+1))),ROWS(data!E$3:E124))),"")</f>
        <v/>
      </c>
      <c r="E127" s="85" t="str">
        <f t="array" ref="E127">IFERROR(INDEX(data!F$3:F$3000, SMALL(IF(ISBLANK($F$3),IF(data!$D$3:$D$3000=$D$3,ROW(data!F$3:F$3000)-ROW(data!F$3)+1),IF(data!$D$3:$D$3000=$D$3,IF(data!$E$3:$E$3000=$F$3, ROW(data!F$3:F$3000)-ROW(data!F$3)+1))),ROWS(data!F$3:F124))),"")</f>
        <v/>
      </c>
      <c r="F127" s="85" t="str">
        <f t="array" ref="F127">IFERROR(INDEX(data!G$3:G$3000, SMALL(IF(ISBLANK($F$3),IF(data!$D$3:$D$3000=$D$3,ROW(data!G$3:G$3000)-ROW(data!G$3)+1),IF(data!$D$3:$D$3000=$D$3,IF(data!$E$3:$E$3000=$F$3, ROW(data!G$3:G$3000)-ROW(data!G$3)+1))),ROWS(data!G$3:G124))),"")</f>
        <v/>
      </c>
      <c r="G127" s="85" t="str">
        <f t="shared" si="2"/>
        <v/>
      </c>
    </row>
    <row r="128" spans="1:7">
      <c r="A128" s="91" t="str">
        <f t="array" ref="A128">IFERROR(INDEX(data!A$3:A$3000, SMALL(IF(ISBLANK($F$3),IF(data!$D$3:$D$3000=$D$3,ROW(data!A$3:A$3000)-ROW(data!A$3)+1),IF(data!$D$3:$D$3000=$D$3,IF(data!$E$3:$E$3000=$F$3, ROW(data!A$3:A$3000)-ROW(data!A$3)+1))),ROWS(data!A$3:A125))),"")</f>
        <v/>
      </c>
      <c r="B128" s="92" t="str">
        <f t="array" ref="B128">IFERROR(INDEX(data!B$3:B$3000, SMALL(IF(ISBLANK($F$3),IF(data!$D$3:$D$3000=$D$3,ROW(data!B$3:B$3000)-ROW(data!B$3)+1),IF(data!$D$3:$D$3000=$D$3,IF(data!$E$3:$E$3000=$F$3, ROW(data!B$3:B$3000)-ROW(data!B$3)+1))),ROWS(data!B$3:B125))),"")</f>
        <v/>
      </c>
      <c r="C128" s="92" t="str">
        <f t="array" ref="C128">IFERROR(INDEX(data!C$3:C$3000, SMALL(IF(ISBLANK($F$3),IF(data!$D$3:$D$3000=$D$3,ROW(data!C$3:C$3000)-ROW(data!C$3)+1),IF(data!$D$3:$D$3000=$D$3,IF(data!$E$3:$E$3000=$F$3, ROW(data!C$3:C$3000)-ROW(data!C$3)+1))),ROWS(data!C$3:C125))),"")</f>
        <v/>
      </c>
      <c r="D128" s="91" t="str">
        <f t="array" ref="D128">IFERROR(INDEX(data!E$3:E$3000, SMALL(IF(ISBLANK($F$3),IF(data!$D$3:$D$3000=$D$3,ROW(data!E$3:E$3000)-ROW(data!E$3)+1),IF(data!$D$3:$D$3000=$D$3,IF(data!$E$3:$E$3000=$F$3, ROW(data!E$3:E$3000)-ROW(data!E$3)+1))),ROWS(data!E$3:E125))),"")</f>
        <v/>
      </c>
      <c r="E128" s="85" t="str">
        <f t="array" ref="E128">IFERROR(INDEX(data!F$3:F$3000, SMALL(IF(ISBLANK($F$3),IF(data!$D$3:$D$3000=$D$3,ROW(data!F$3:F$3000)-ROW(data!F$3)+1),IF(data!$D$3:$D$3000=$D$3,IF(data!$E$3:$E$3000=$F$3, ROW(data!F$3:F$3000)-ROW(data!F$3)+1))),ROWS(data!F$3:F125))),"")</f>
        <v/>
      </c>
      <c r="F128" s="85" t="str">
        <f t="array" ref="F128">IFERROR(INDEX(data!G$3:G$3000, SMALL(IF(ISBLANK($F$3),IF(data!$D$3:$D$3000=$D$3,ROW(data!G$3:G$3000)-ROW(data!G$3)+1),IF(data!$D$3:$D$3000=$D$3,IF(data!$E$3:$E$3000=$F$3, ROW(data!G$3:G$3000)-ROW(data!G$3)+1))),ROWS(data!G$3:G125))),"")</f>
        <v/>
      </c>
      <c r="G128" s="85" t="str">
        <f t="shared" si="2"/>
        <v/>
      </c>
    </row>
    <row r="129" spans="1:7">
      <c r="A129" s="88" t="str">
        <f t="array" ref="A129">IFERROR(INDEX(data!A$3:A$3000, SMALL(IF(ISBLANK($F$3),IF(data!$D$3:$D$3000=$D$3,ROW(data!A$3:A$3000)-ROW(data!A$3)+1),IF(data!$D$3:$D$3000=$D$3,IF(data!$E$3:$E$3000=$F$3, ROW(data!A$3:A$3000)-ROW(data!A$3)+1))),ROWS(data!A$3:A126))),"")</f>
        <v/>
      </c>
      <c r="B129" s="89" t="str">
        <f t="array" ref="B129">IFERROR(INDEX(data!B$3:B$3000, SMALL(IF(ISBLANK($F$3),IF(data!$D$3:$D$3000=$D$3,ROW(data!B$3:B$3000)-ROW(data!B$3)+1),IF(data!$D$3:$D$3000=$D$3,IF(data!$E$3:$E$3000=$F$3, ROW(data!B$3:B$3000)-ROW(data!B$3)+1))),ROWS(data!B$3:B126))),"")</f>
        <v/>
      </c>
      <c r="C129" s="84" t="str">
        <f t="array" ref="C129">IFERROR(INDEX(data!C$3:C$3000, SMALL(IF(ISBLANK($F$3),IF(data!$D$3:$D$3000=$D$3,ROW(data!C$3:C$3000)-ROW(data!C$3)+1),IF(data!$D$3:$D$3000=$D$3,IF(data!$E$3:$E$3000=$F$3, ROW(data!C$3:C$3000)-ROW(data!C$3)+1))),ROWS(data!C$3:C126))),"")</f>
        <v/>
      </c>
      <c r="D129" s="90" t="str">
        <f t="array" ref="D129">IFERROR(INDEX(data!E$3:E$3000, SMALL(IF(ISBLANK($F$3),IF(data!$D$3:$D$3000=$D$3,ROW(data!E$3:E$3000)-ROW(data!E$3)+1),IF(data!$D$3:$D$3000=$D$3,IF(data!$E$3:$E$3000=$F$3, ROW(data!E$3:E$3000)-ROW(data!E$3)+1))),ROWS(data!E$3:E126))),"")</f>
        <v/>
      </c>
      <c r="E129" s="85" t="str">
        <f t="array" ref="E129">IFERROR(INDEX(data!F$3:F$3000, SMALL(IF(ISBLANK($F$3),IF(data!$D$3:$D$3000=$D$3,ROW(data!F$3:F$3000)-ROW(data!F$3)+1),IF(data!$D$3:$D$3000=$D$3,IF(data!$E$3:$E$3000=$F$3, ROW(data!F$3:F$3000)-ROW(data!F$3)+1))),ROWS(data!F$3:F126))),"")</f>
        <v/>
      </c>
      <c r="F129" s="85" t="str">
        <f t="array" ref="F129">IFERROR(INDEX(data!G$3:G$3000, SMALL(IF(ISBLANK($F$3),IF(data!$D$3:$D$3000=$D$3,ROW(data!G$3:G$3000)-ROW(data!G$3)+1),IF(data!$D$3:$D$3000=$D$3,IF(data!$E$3:$E$3000=$F$3, ROW(data!G$3:G$3000)-ROW(data!G$3)+1))),ROWS(data!G$3:G126))),"")</f>
        <v/>
      </c>
      <c r="G129" s="85" t="str">
        <f t="shared" si="2"/>
        <v/>
      </c>
    </row>
    <row r="130" spans="1:7">
      <c r="A130" s="91" t="str">
        <f t="array" ref="A130">IFERROR(INDEX(data!A$3:A$3000, SMALL(IF(ISBLANK($F$3),IF(data!$D$3:$D$3000=$D$3,ROW(data!A$3:A$3000)-ROW(data!A$3)+1),IF(data!$D$3:$D$3000=$D$3,IF(data!$E$3:$E$3000=$F$3, ROW(data!A$3:A$3000)-ROW(data!A$3)+1))),ROWS(data!A$3:A127))),"")</f>
        <v/>
      </c>
      <c r="B130" s="92" t="str">
        <f t="array" ref="B130">IFERROR(INDEX(data!B$3:B$3000, SMALL(IF(ISBLANK($F$3),IF(data!$D$3:$D$3000=$D$3,ROW(data!B$3:B$3000)-ROW(data!B$3)+1),IF(data!$D$3:$D$3000=$D$3,IF(data!$E$3:$E$3000=$F$3, ROW(data!B$3:B$3000)-ROW(data!B$3)+1))),ROWS(data!B$3:B127))),"")</f>
        <v/>
      </c>
      <c r="C130" s="92" t="str">
        <f t="array" ref="C130">IFERROR(INDEX(data!C$3:C$3000, SMALL(IF(ISBLANK($F$3),IF(data!$D$3:$D$3000=$D$3,ROW(data!C$3:C$3000)-ROW(data!C$3)+1),IF(data!$D$3:$D$3000=$D$3,IF(data!$E$3:$E$3000=$F$3, ROW(data!C$3:C$3000)-ROW(data!C$3)+1))),ROWS(data!C$3:C127))),"")</f>
        <v/>
      </c>
      <c r="D130" s="91" t="str">
        <f t="array" ref="D130">IFERROR(INDEX(data!E$3:E$3000, SMALL(IF(ISBLANK($F$3),IF(data!$D$3:$D$3000=$D$3,ROW(data!E$3:E$3000)-ROW(data!E$3)+1),IF(data!$D$3:$D$3000=$D$3,IF(data!$E$3:$E$3000=$F$3, ROW(data!E$3:E$3000)-ROW(data!E$3)+1))),ROWS(data!E$3:E127))),"")</f>
        <v/>
      </c>
      <c r="E130" s="85" t="str">
        <f t="array" ref="E130">IFERROR(INDEX(data!F$3:F$3000, SMALL(IF(ISBLANK($F$3),IF(data!$D$3:$D$3000=$D$3,ROW(data!F$3:F$3000)-ROW(data!F$3)+1),IF(data!$D$3:$D$3000=$D$3,IF(data!$E$3:$E$3000=$F$3, ROW(data!F$3:F$3000)-ROW(data!F$3)+1))),ROWS(data!F$3:F127))),"")</f>
        <v/>
      </c>
      <c r="F130" s="85" t="str">
        <f t="array" ref="F130">IFERROR(INDEX(data!G$3:G$3000, SMALL(IF(ISBLANK($F$3),IF(data!$D$3:$D$3000=$D$3,ROW(data!G$3:G$3000)-ROW(data!G$3)+1),IF(data!$D$3:$D$3000=$D$3,IF(data!$E$3:$E$3000=$F$3, ROW(data!G$3:G$3000)-ROW(data!G$3)+1))),ROWS(data!G$3:G127))),"")</f>
        <v/>
      </c>
      <c r="G130" s="85" t="str">
        <f t="shared" si="2"/>
        <v/>
      </c>
    </row>
    <row r="131" spans="1:7">
      <c r="A131" s="88" t="str">
        <f t="array" ref="A131">IFERROR(INDEX(data!A$3:A$3000, SMALL(IF(ISBLANK($F$3),IF(data!$D$3:$D$3000=$D$3,ROW(data!A$3:A$3000)-ROW(data!A$3)+1),IF(data!$D$3:$D$3000=$D$3,IF(data!$E$3:$E$3000=$F$3, ROW(data!A$3:A$3000)-ROW(data!A$3)+1))),ROWS(data!A$3:A128))),"")</f>
        <v/>
      </c>
      <c r="B131" s="89" t="str">
        <f t="array" ref="B131">IFERROR(INDEX(data!B$3:B$3000, SMALL(IF(ISBLANK($F$3),IF(data!$D$3:$D$3000=$D$3,ROW(data!B$3:B$3000)-ROW(data!B$3)+1),IF(data!$D$3:$D$3000=$D$3,IF(data!$E$3:$E$3000=$F$3, ROW(data!B$3:B$3000)-ROW(data!B$3)+1))),ROWS(data!B$3:B128))),"")</f>
        <v/>
      </c>
      <c r="C131" s="84" t="str">
        <f t="array" ref="C131">IFERROR(INDEX(data!C$3:C$3000, SMALL(IF(ISBLANK($F$3),IF(data!$D$3:$D$3000=$D$3,ROW(data!C$3:C$3000)-ROW(data!C$3)+1),IF(data!$D$3:$D$3000=$D$3,IF(data!$E$3:$E$3000=$F$3, ROW(data!C$3:C$3000)-ROW(data!C$3)+1))),ROWS(data!C$3:C128))),"")</f>
        <v/>
      </c>
      <c r="D131" s="90" t="str">
        <f t="array" ref="D131">IFERROR(INDEX(data!E$3:E$3000, SMALL(IF(ISBLANK($F$3),IF(data!$D$3:$D$3000=$D$3,ROW(data!E$3:E$3000)-ROW(data!E$3)+1),IF(data!$D$3:$D$3000=$D$3,IF(data!$E$3:$E$3000=$F$3, ROW(data!E$3:E$3000)-ROW(data!E$3)+1))),ROWS(data!E$3:E128))),"")</f>
        <v/>
      </c>
      <c r="E131" s="85" t="str">
        <f t="array" ref="E131">IFERROR(INDEX(data!F$3:F$3000, SMALL(IF(ISBLANK($F$3),IF(data!$D$3:$D$3000=$D$3,ROW(data!F$3:F$3000)-ROW(data!F$3)+1),IF(data!$D$3:$D$3000=$D$3,IF(data!$E$3:$E$3000=$F$3, ROW(data!F$3:F$3000)-ROW(data!F$3)+1))),ROWS(data!F$3:F128))),"")</f>
        <v/>
      </c>
      <c r="F131" s="85" t="str">
        <f t="array" ref="F131">IFERROR(INDEX(data!G$3:G$3000, SMALL(IF(ISBLANK($F$3),IF(data!$D$3:$D$3000=$D$3,ROW(data!G$3:G$3000)-ROW(data!G$3)+1),IF(data!$D$3:$D$3000=$D$3,IF(data!$E$3:$E$3000=$F$3, ROW(data!G$3:G$3000)-ROW(data!G$3)+1))),ROWS(data!G$3:G128))),"")</f>
        <v/>
      </c>
      <c r="G131" s="85" t="str">
        <f t="shared" si="2"/>
        <v/>
      </c>
    </row>
    <row r="132" spans="1:7">
      <c r="A132" s="91" t="str">
        <f t="array" ref="A132">IFERROR(INDEX(data!A$3:A$3000, SMALL(IF(ISBLANK($F$3),IF(data!$D$3:$D$3000=$D$3,ROW(data!A$3:A$3000)-ROW(data!A$3)+1),IF(data!$D$3:$D$3000=$D$3,IF(data!$E$3:$E$3000=$F$3, ROW(data!A$3:A$3000)-ROW(data!A$3)+1))),ROWS(data!A$3:A129))),"")</f>
        <v/>
      </c>
      <c r="B132" s="92" t="str">
        <f t="array" ref="B132">IFERROR(INDEX(data!B$3:B$3000, SMALL(IF(ISBLANK($F$3),IF(data!$D$3:$D$3000=$D$3,ROW(data!B$3:B$3000)-ROW(data!B$3)+1),IF(data!$D$3:$D$3000=$D$3,IF(data!$E$3:$E$3000=$F$3, ROW(data!B$3:B$3000)-ROW(data!B$3)+1))),ROWS(data!B$3:B129))),"")</f>
        <v/>
      </c>
      <c r="C132" s="92" t="str">
        <f t="array" ref="C132">IFERROR(INDEX(data!C$3:C$3000, SMALL(IF(ISBLANK($F$3),IF(data!$D$3:$D$3000=$D$3,ROW(data!C$3:C$3000)-ROW(data!C$3)+1),IF(data!$D$3:$D$3000=$D$3,IF(data!$E$3:$E$3000=$F$3, ROW(data!C$3:C$3000)-ROW(data!C$3)+1))),ROWS(data!C$3:C129))),"")</f>
        <v/>
      </c>
      <c r="D132" s="91" t="str">
        <f t="array" ref="D132">IFERROR(INDEX(data!E$3:E$3000, SMALL(IF(ISBLANK($F$3),IF(data!$D$3:$D$3000=$D$3,ROW(data!E$3:E$3000)-ROW(data!E$3)+1),IF(data!$D$3:$D$3000=$D$3,IF(data!$E$3:$E$3000=$F$3, ROW(data!E$3:E$3000)-ROW(data!E$3)+1))),ROWS(data!E$3:E129))),"")</f>
        <v/>
      </c>
      <c r="E132" s="85" t="str">
        <f t="array" ref="E132">IFERROR(INDEX(data!F$3:F$3000, SMALL(IF(ISBLANK($F$3),IF(data!$D$3:$D$3000=$D$3,ROW(data!F$3:F$3000)-ROW(data!F$3)+1),IF(data!$D$3:$D$3000=$D$3,IF(data!$E$3:$E$3000=$F$3, ROW(data!F$3:F$3000)-ROW(data!F$3)+1))),ROWS(data!F$3:F129))),"")</f>
        <v/>
      </c>
      <c r="F132" s="85" t="str">
        <f t="array" ref="F132">IFERROR(INDEX(data!G$3:G$3000, SMALL(IF(ISBLANK($F$3),IF(data!$D$3:$D$3000=$D$3,ROW(data!G$3:G$3000)-ROW(data!G$3)+1),IF(data!$D$3:$D$3000=$D$3,IF(data!$E$3:$E$3000=$F$3, ROW(data!G$3:G$3000)-ROW(data!G$3)+1))),ROWS(data!G$3:G129))),"")</f>
        <v/>
      </c>
      <c r="G132" s="85" t="str">
        <f t="shared" si="2"/>
        <v/>
      </c>
    </row>
    <row r="133" spans="1:7">
      <c r="A133" s="88" t="str">
        <f t="array" ref="A133">IFERROR(INDEX(data!A$3:A$3000, SMALL(IF(ISBLANK($F$3),IF(data!$D$3:$D$3000=$D$3,ROW(data!A$3:A$3000)-ROW(data!A$3)+1),IF(data!$D$3:$D$3000=$D$3,IF(data!$E$3:$E$3000=$F$3, ROW(data!A$3:A$3000)-ROW(data!A$3)+1))),ROWS(data!A$3:A130))),"")</f>
        <v/>
      </c>
      <c r="B133" s="89" t="str">
        <f t="array" ref="B133">IFERROR(INDEX(data!B$3:B$3000, SMALL(IF(ISBLANK($F$3),IF(data!$D$3:$D$3000=$D$3,ROW(data!B$3:B$3000)-ROW(data!B$3)+1),IF(data!$D$3:$D$3000=$D$3,IF(data!$E$3:$E$3000=$F$3, ROW(data!B$3:B$3000)-ROW(data!B$3)+1))),ROWS(data!B$3:B130))),"")</f>
        <v/>
      </c>
      <c r="C133" s="84" t="str">
        <f t="array" ref="C133">IFERROR(INDEX(data!C$3:C$3000, SMALL(IF(ISBLANK($F$3),IF(data!$D$3:$D$3000=$D$3,ROW(data!C$3:C$3000)-ROW(data!C$3)+1),IF(data!$D$3:$D$3000=$D$3,IF(data!$E$3:$E$3000=$F$3, ROW(data!C$3:C$3000)-ROW(data!C$3)+1))),ROWS(data!C$3:C130))),"")</f>
        <v/>
      </c>
      <c r="D133" s="90" t="str">
        <f t="array" ref="D133">IFERROR(INDEX(data!E$3:E$3000, SMALL(IF(ISBLANK($F$3),IF(data!$D$3:$D$3000=$D$3,ROW(data!E$3:E$3000)-ROW(data!E$3)+1),IF(data!$D$3:$D$3000=$D$3,IF(data!$E$3:$E$3000=$F$3, ROW(data!E$3:E$3000)-ROW(data!E$3)+1))),ROWS(data!E$3:E130))),"")</f>
        <v/>
      </c>
      <c r="E133" s="85" t="str">
        <f t="array" ref="E133">IFERROR(INDEX(data!F$3:F$3000, SMALL(IF(ISBLANK($F$3),IF(data!$D$3:$D$3000=$D$3,ROW(data!F$3:F$3000)-ROW(data!F$3)+1),IF(data!$D$3:$D$3000=$D$3,IF(data!$E$3:$E$3000=$F$3, ROW(data!F$3:F$3000)-ROW(data!F$3)+1))),ROWS(data!F$3:F130))),"")</f>
        <v/>
      </c>
      <c r="F133" s="85" t="str">
        <f t="array" ref="F133">IFERROR(INDEX(data!G$3:G$3000, SMALL(IF(ISBLANK($F$3),IF(data!$D$3:$D$3000=$D$3,ROW(data!G$3:G$3000)-ROW(data!G$3)+1),IF(data!$D$3:$D$3000=$D$3,IF(data!$E$3:$E$3000=$F$3, ROW(data!G$3:G$3000)-ROW(data!G$3)+1))),ROWS(data!G$3:G130))),"")</f>
        <v/>
      </c>
      <c r="G133" s="85" t="str">
        <f t="shared" si="2"/>
        <v/>
      </c>
    </row>
    <row r="134" spans="1:7">
      <c r="A134" s="91" t="str">
        <f t="array" ref="A134">IFERROR(INDEX(data!A$3:A$3000, SMALL(IF(ISBLANK($F$3),IF(data!$D$3:$D$3000=$D$3,ROW(data!A$3:A$3000)-ROW(data!A$3)+1),IF(data!$D$3:$D$3000=$D$3,IF(data!$E$3:$E$3000=$F$3, ROW(data!A$3:A$3000)-ROW(data!A$3)+1))),ROWS(data!A$3:A131))),"")</f>
        <v/>
      </c>
      <c r="B134" s="92" t="str">
        <f t="array" ref="B134">IFERROR(INDEX(data!B$3:B$3000, SMALL(IF(ISBLANK($F$3),IF(data!$D$3:$D$3000=$D$3,ROW(data!B$3:B$3000)-ROW(data!B$3)+1),IF(data!$D$3:$D$3000=$D$3,IF(data!$E$3:$E$3000=$F$3, ROW(data!B$3:B$3000)-ROW(data!B$3)+1))),ROWS(data!B$3:B131))),"")</f>
        <v/>
      </c>
      <c r="C134" s="92" t="str">
        <f t="array" ref="C134">IFERROR(INDEX(data!C$3:C$3000, SMALL(IF(ISBLANK($F$3),IF(data!$D$3:$D$3000=$D$3,ROW(data!C$3:C$3000)-ROW(data!C$3)+1),IF(data!$D$3:$D$3000=$D$3,IF(data!$E$3:$E$3000=$F$3, ROW(data!C$3:C$3000)-ROW(data!C$3)+1))),ROWS(data!C$3:C131))),"")</f>
        <v/>
      </c>
      <c r="D134" s="91" t="str">
        <f t="array" ref="D134">IFERROR(INDEX(data!E$3:E$3000, SMALL(IF(ISBLANK($F$3),IF(data!$D$3:$D$3000=$D$3,ROW(data!E$3:E$3000)-ROW(data!E$3)+1),IF(data!$D$3:$D$3000=$D$3,IF(data!$E$3:$E$3000=$F$3, ROW(data!E$3:E$3000)-ROW(data!E$3)+1))),ROWS(data!E$3:E131))),"")</f>
        <v/>
      </c>
      <c r="E134" s="85" t="str">
        <f t="array" ref="E134">IFERROR(INDEX(data!F$3:F$3000, SMALL(IF(ISBLANK($F$3),IF(data!$D$3:$D$3000=$D$3,ROW(data!F$3:F$3000)-ROW(data!F$3)+1),IF(data!$D$3:$D$3000=$D$3,IF(data!$E$3:$E$3000=$F$3, ROW(data!F$3:F$3000)-ROW(data!F$3)+1))),ROWS(data!F$3:F131))),"")</f>
        <v/>
      </c>
      <c r="F134" s="85" t="str">
        <f t="array" ref="F134">IFERROR(INDEX(data!G$3:G$3000, SMALL(IF(ISBLANK($F$3),IF(data!$D$3:$D$3000=$D$3,ROW(data!G$3:G$3000)-ROW(data!G$3)+1),IF(data!$D$3:$D$3000=$D$3,IF(data!$E$3:$E$3000=$F$3, ROW(data!G$3:G$3000)-ROW(data!G$3)+1))),ROWS(data!G$3:G131))),"")</f>
        <v/>
      </c>
      <c r="G134" s="85" t="str">
        <f t="shared" si="2"/>
        <v/>
      </c>
    </row>
    <row r="135" spans="1:7">
      <c r="A135" s="88" t="str">
        <f t="array" ref="A135">IFERROR(INDEX(data!A$3:A$3000, SMALL(IF(ISBLANK($F$3),IF(data!$D$3:$D$3000=$D$3,ROW(data!A$3:A$3000)-ROW(data!A$3)+1),IF(data!$D$3:$D$3000=$D$3,IF(data!$E$3:$E$3000=$F$3, ROW(data!A$3:A$3000)-ROW(data!A$3)+1))),ROWS(data!A$3:A132))),"")</f>
        <v/>
      </c>
      <c r="B135" s="89" t="str">
        <f t="array" ref="B135">IFERROR(INDEX(data!B$3:B$3000, SMALL(IF(ISBLANK($F$3),IF(data!$D$3:$D$3000=$D$3,ROW(data!B$3:B$3000)-ROW(data!B$3)+1),IF(data!$D$3:$D$3000=$D$3,IF(data!$E$3:$E$3000=$F$3, ROW(data!B$3:B$3000)-ROW(data!B$3)+1))),ROWS(data!B$3:B132))),"")</f>
        <v/>
      </c>
      <c r="C135" s="84" t="str">
        <f t="array" ref="C135">IFERROR(INDEX(data!C$3:C$3000, SMALL(IF(ISBLANK($F$3),IF(data!$D$3:$D$3000=$D$3,ROW(data!C$3:C$3000)-ROW(data!C$3)+1),IF(data!$D$3:$D$3000=$D$3,IF(data!$E$3:$E$3000=$F$3, ROW(data!C$3:C$3000)-ROW(data!C$3)+1))),ROWS(data!C$3:C132))),"")</f>
        <v/>
      </c>
      <c r="D135" s="90" t="str">
        <f t="array" ref="D135">IFERROR(INDEX(data!E$3:E$3000, SMALL(IF(ISBLANK($F$3),IF(data!$D$3:$D$3000=$D$3,ROW(data!E$3:E$3000)-ROW(data!E$3)+1),IF(data!$D$3:$D$3000=$D$3,IF(data!$E$3:$E$3000=$F$3, ROW(data!E$3:E$3000)-ROW(data!E$3)+1))),ROWS(data!E$3:E132))),"")</f>
        <v/>
      </c>
      <c r="E135" s="85" t="str">
        <f t="array" ref="E135">IFERROR(INDEX(data!F$3:F$3000, SMALL(IF(ISBLANK($F$3),IF(data!$D$3:$D$3000=$D$3,ROW(data!F$3:F$3000)-ROW(data!F$3)+1),IF(data!$D$3:$D$3000=$D$3,IF(data!$E$3:$E$3000=$F$3, ROW(data!F$3:F$3000)-ROW(data!F$3)+1))),ROWS(data!F$3:F132))),"")</f>
        <v/>
      </c>
      <c r="F135" s="85" t="str">
        <f t="array" ref="F135">IFERROR(INDEX(data!G$3:G$3000, SMALL(IF(ISBLANK($F$3),IF(data!$D$3:$D$3000=$D$3,ROW(data!G$3:G$3000)-ROW(data!G$3)+1),IF(data!$D$3:$D$3000=$D$3,IF(data!$E$3:$E$3000=$F$3, ROW(data!G$3:G$3000)-ROW(data!G$3)+1))),ROWS(data!G$3:G132))),"")</f>
        <v/>
      </c>
      <c r="G135" s="85" t="str">
        <f t="shared" si="2"/>
        <v/>
      </c>
    </row>
    <row r="136" spans="1:7">
      <c r="A136" s="91" t="str">
        <f t="array" ref="A136">IFERROR(INDEX(data!A$3:A$3000, SMALL(IF(ISBLANK($F$3),IF(data!$D$3:$D$3000=$D$3,ROW(data!A$3:A$3000)-ROW(data!A$3)+1),IF(data!$D$3:$D$3000=$D$3,IF(data!$E$3:$E$3000=$F$3, ROW(data!A$3:A$3000)-ROW(data!A$3)+1))),ROWS(data!A$3:A133))),"")</f>
        <v/>
      </c>
      <c r="B136" s="92" t="str">
        <f t="array" ref="B136">IFERROR(INDEX(data!B$3:B$3000, SMALL(IF(ISBLANK($F$3),IF(data!$D$3:$D$3000=$D$3,ROW(data!B$3:B$3000)-ROW(data!B$3)+1),IF(data!$D$3:$D$3000=$D$3,IF(data!$E$3:$E$3000=$F$3, ROW(data!B$3:B$3000)-ROW(data!B$3)+1))),ROWS(data!B$3:B133))),"")</f>
        <v/>
      </c>
      <c r="C136" s="92" t="str">
        <f t="array" ref="C136">IFERROR(INDEX(data!C$3:C$3000, SMALL(IF(ISBLANK($F$3),IF(data!$D$3:$D$3000=$D$3,ROW(data!C$3:C$3000)-ROW(data!C$3)+1),IF(data!$D$3:$D$3000=$D$3,IF(data!$E$3:$E$3000=$F$3, ROW(data!C$3:C$3000)-ROW(data!C$3)+1))),ROWS(data!C$3:C133))),"")</f>
        <v/>
      </c>
      <c r="D136" s="91" t="str">
        <f t="array" ref="D136">IFERROR(INDEX(data!E$3:E$3000, SMALL(IF(ISBLANK($F$3),IF(data!$D$3:$D$3000=$D$3,ROW(data!E$3:E$3000)-ROW(data!E$3)+1),IF(data!$D$3:$D$3000=$D$3,IF(data!$E$3:$E$3000=$F$3, ROW(data!E$3:E$3000)-ROW(data!E$3)+1))),ROWS(data!E$3:E133))),"")</f>
        <v/>
      </c>
      <c r="E136" s="85" t="str">
        <f t="array" ref="E136">IFERROR(INDEX(data!F$3:F$3000, SMALL(IF(ISBLANK($F$3),IF(data!$D$3:$D$3000=$D$3,ROW(data!F$3:F$3000)-ROW(data!F$3)+1),IF(data!$D$3:$D$3000=$D$3,IF(data!$E$3:$E$3000=$F$3, ROW(data!F$3:F$3000)-ROW(data!F$3)+1))),ROWS(data!F$3:F133))),"")</f>
        <v/>
      </c>
      <c r="F136" s="85" t="str">
        <f t="array" ref="F136">IFERROR(INDEX(data!G$3:G$3000, SMALL(IF(ISBLANK($F$3),IF(data!$D$3:$D$3000=$D$3,ROW(data!G$3:G$3000)-ROW(data!G$3)+1),IF(data!$D$3:$D$3000=$D$3,IF(data!$E$3:$E$3000=$F$3, ROW(data!G$3:G$3000)-ROW(data!G$3)+1))),ROWS(data!G$3:G133))),"")</f>
        <v/>
      </c>
      <c r="G136" s="85" t="str">
        <f t="shared" si="2"/>
        <v/>
      </c>
    </row>
    <row r="137" spans="1:7">
      <c r="A137" s="88" t="str">
        <f t="array" ref="A137">IFERROR(INDEX(data!A$3:A$3000, SMALL(IF(ISBLANK($F$3),IF(data!$D$3:$D$3000=$D$3,ROW(data!A$3:A$3000)-ROW(data!A$3)+1),IF(data!$D$3:$D$3000=$D$3,IF(data!$E$3:$E$3000=$F$3, ROW(data!A$3:A$3000)-ROW(data!A$3)+1))),ROWS(data!A$3:A134))),"")</f>
        <v/>
      </c>
      <c r="B137" s="89" t="str">
        <f t="array" ref="B137">IFERROR(INDEX(data!B$3:B$3000, SMALL(IF(ISBLANK($F$3),IF(data!$D$3:$D$3000=$D$3,ROW(data!B$3:B$3000)-ROW(data!B$3)+1),IF(data!$D$3:$D$3000=$D$3,IF(data!$E$3:$E$3000=$F$3, ROW(data!B$3:B$3000)-ROW(data!B$3)+1))),ROWS(data!B$3:B134))),"")</f>
        <v/>
      </c>
      <c r="C137" s="84" t="str">
        <f t="array" ref="C137">IFERROR(INDEX(data!C$3:C$3000, SMALL(IF(ISBLANK($F$3),IF(data!$D$3:$D$3000=$D$3,ROW(data!C$3:C$3000)-ROW(data!C$3)+1),IF(data!$D$3:$D$3000=$D$3,IF(data!$E$3:$E$3000=$F$3, ROW(data!C$3:C$3000)-ROW(data!C$3)+1))),ROWS(data!C$3:C134))),"")</f>
        <v/>
      </c>
      <c r="D137" s="90" t="str">
        <f t="array" ref="D137">IFERROR(INDEX(data!E$3:E$3000, SMALL(IF(ISBLANK($F$3),IF(data!$D$3:$D$3000=$D$3,ROW(data!E$3:E$3000)-ROW(data!E$3)+1),IF(data!$D$3:$D$3000=$D$3,IF(data!$E$3:$E$3000=$F$3, ROW(data!E$3:E$3000)-ROW(data!E$3)+1))),ROWS(data!E$3:E134))),"")</f>
        <v/>
      </c>
      <c r="E137" s="85" t="str">
        <f t="array" ref="E137">IFERROR(INDEX(data!F$3:F$3000, SMALL(IF(ISBLANK($F$3),IF(data!$D$3:$D$3000=$D$3,ROW(data!F$3:F$3000)-ROW(data!F$3)+1),IF(data!$D$3:$D$3000=$D$3,IF(data!$E$3:$E$3000=$F$3, ROW(data!F$3:F$3000)-ROW(data!F$3)+1))),ROWS(data!F$3:F134))),"")</f>
        <v/>
      </c>
      <c r="F137" s="85" t="str">
        <f t="array" ref="F137">IFERROR(INDEX(data!G$3:G$3000, SMALL(IF(ISBLANK($F$3),IF(data!$D$3:$D$3000=$D$3,ROW(data!G$3:G$3000)-ROW(data!G$3)+1),IF(data!$D$3:$D$3000=$D$3,IF(data!$E$3:$E$3000=$F$3, ROW(data!G$3:G$3000)-ROW(data!G$3)+1))),ROWS(data!G$3:G134))),"")</f>
        <v/>
      </c>
      <c r="G137" s="85" t="str">
        <f t="shared" si="2"/>
        <v/>
      </c>
    </row>
    <row r="138" spans="1:7">
      <c r="A138" s="91" t="str">
        <f t="array" ref="A138">IFERROR(INDEX(data!A$3:A$3000, SMALL(IF(ISBLANK($F$3),IF(data!$D$3:$D$3000=$D$3,ROW(data!A$3:A$3000)-ROW(data!A$3)+1),IF(data!$D$3:$D$3000=$D$3,IF(data!$E$3:$E$3000=$F$3, ROW(data!A$3:A$3000)-ROW(data!A$3)+1))),ROWS(data!A$3:A135))),"")</f>
        <v/>
      </c>
      <c r="B138" s="92" t="str">
        <f t="array" ref="B138">IFERROR(INDEX(data!B$3:B$3000, SMALL(IF(ISBLANK($F$3),IF(data!$D$3:$D$3000=$D$3,ROW(data!B$3:B$3000)-ROW(data!B$3)+1),IF(data!$D$3:$D$3000=$D$3,IF(data!$E$3:$E$3000=$F$3, ROW(data!B$3:B$3000)-ROW(data!B$3)+1))),ROWS(data!B$3:B135))),"")</f>
        <v/>
      </c>
      <c r="C138" s="92" t="str">
        <f t="array" ref="C138">IFERROR(INDEX(data!C$3:C$3000, SMALL(IF(ISBLANK($F$3),IF(data!$D$3:$D$3000=$D$3,ROW(data!C$3:C$3000)-ROW(data!C$3)+1),IF(data!$D$3:$D$3000=$D$3,IF(data!$E$3:$E$3000=$F$3, ROW(data!C$3:C$3000)-ROW(data!C$3)+1))),ROWS(data!C$3:C135))),"")</f>
        <v/>
      </c>
      <c r="D138" s="91" t="str">
        <f t="array" ref="D138">IFERROR(INDEX(data!E$3:E$3000, SMALL(IF(ISBLANK($F$3),IF(data!$D$3:$D$3000=$D$3,ROW(data!E$3:E$3000)-ROW(data!E$3)+1),IF(data!$D$3:$D$3000=$D$3,IF(data!$E$3:$E$3000=$F$3, ROW(data!E$3:E$3000)-ROW(data!E$3)+1))),ROWS(data!E$3:E135))),"")</f>
        <v/>
      </c>
      <c r="E138" s="85" t="str">
        <f t="array" ref="E138">IFERROR(INDEX(data!F$3:F$3000, SMALL(IF(ISBLANK($F$3),IF(data!$D$3:$D$3000=$D$3,ROW(data!F$3:F$3000)-ROW(data!F$3)+1),IF(data!$D$3:$D$3000=$D$3,IF(data!$E$3:$E$3000=$F$3, ROW(data!F$3:F$3000)-ROW(data!F$3)+1))),ROWS(data!F$3:F135))),"")</f>
        <v/>
      </c>
      <c r="F138" s="85" t="str">
        <f t="array" ref="F138">IFERROR(INDEX(data!G$3:G$3000, SMALL(IF(ISBLANK($F$3),IF(data!$D$3:$D$3000=$D$3,ROW(data!G$3:G$3000)-ROW(data!G$3)+1),IF(data!$D$3:$D$3000=$D$3,IF(data!$E$3:$E$3000=$F$3, ROW(data!G$3:G$3000)-ROW(data!G$3)+1))),ROWS(data!G$3:G135))),"")</f>
        <v/>
      </c>
      <c r="G138" s="85" t="str">
        <f t="shared" si="2"/>
        <v/>
      </c>
    </row>
    <row r="139" spans="1:7">
      <c r="A139" s="88" t="str">
        <f t="array" ref="A139">IFERROR(INDEX(data!A$3:A$3000, SMALL(IF(ISBLANK($F$3),IF(data!$D$3:$D$3000=$D$3,ROW(data!A$3:A$3000)-ROW(data!A$3)+1),IF(data!$D$3:$D$3000=$D$3,IF(data!$E$3:$E$3000=$F$3, ROW(data!A$3:A$3000)-ROW(data!A$3)+1))),ROWS(data!A$3:A136))),"")</f>
        <v/>
      </c>
      <c r="B139" s="89" t="str">
        <f t="array" ref="B139">IFERROR(INDEX(data!B$3:B$3000, SMALL(IF(ISBLANK($F$3),IF(data!$D$3:$D$3000=$D$3,ROW(data!B$3:B$3000)-ROW(data!B$3)+1),IF(data!$D$3:$D$3000=$D$3,IF(data!$E$3:$E$3000=$F$3, ROW(data!B$3:B$3000)-ROW(data!B$3)+1))),ROWS(data!B$3:B136))),"")</f>
        <v/>
      </c>
      <c r="C139" s="84" t="str">
        <f t="array" ref="C139">IFERROR(INDEX(data!C$3:C$3000, SMALL(IF(ISBLANK($F$3),IF(data!$D$3:$D$3000=$D$3,ROW(data!C$3:C$3000)-ROW(data!C$3)+1),IF(data!$D$3:$D$3000=$D$3,IF(data!$E$3:$E$3000=$F$3, ROW(data!C$3:C$3000)-ROW(data!C$3)+1))),ROWS(data!C$3:C136))),"")</f>
        <v/>
      </c>
      <c r="D139" s="90" t="str">
        <f t="array" ref="D139">IFERROR(INDEX(data!E$3:E$3000, SMALL(IF(ISBLANK($F$3),IF(data!$D$3:$D$3000=$D$3,ROW(data!E$3:E$3000)-ROW(data!E$3)+1),IF(data!$D$3:$D$3000=$D$3,IF(data!$E$3:$E$3000=$F$3, ROW(data!E$3:E$3000)-ROW(data!E$3)+1))),ROWS(data!E$3:E136))),"")</f>
        <v/>
      </c>
      <c r="E139" s="85" t="str">
        <f t="array" ref="E139">IFERROR(INDEX(data!F$3:F$3000, SMALL(IF(ISBLANK($F$3),IF(data!$D$3:$D$3000=$D$3,ROW(data!F$3:F$3000)-ROW(data!F$3)+1),IF(data!$D$3:$D$3000=$D$3,IF(data!$E$3:$E$3000=$F$3, ROW(data!F$3:F$3000)-ROW(data!F$3)+1))),ROWS(data!F$3:F136))),"")</f>
        <v/>
      </c>
      <c r="F139" s="85" t="str">
        <f t="array" ref="F139">IFERROR(INDEX(data!G$3:G$3000, SMALL(IF(ISBLANK($F$3),IF(data!$D$3:$D$3000=$D$3,ROW(data!G$3:G$3000)-ROW(data!G$3)+1),IF(data!$D$3:$D$3000=$D$3,IF(data!$E$3:$E$3000=$F$3, ROW(data!G$3:G$3000)-ROW(data!G$3)+1))),ROWS(data!G$3:G136))),"")</f>
        <v/>
      </c>
      <c r="G139" s="85" t="str">
        <f t="shared" si="2"/>
        <v/>
      </c>
    </row>
    <row r="140" spans="1:7">
      <c r="A140" s="91" t="str">
        <f t="array" ref="A140">IFERROR(INDEX(data!A$3:A$3000, SMALL(IF(ISBLANK($F$3),IF(data!$D$3:$D$3000=$D$3,ROW(data!A$3:A$3000)-ROW(data!A$3)+1),IF(data!$D$3:$D$3000=$D$3,IF(data!$E$3:$E$3000=$F$3, ROW(data!A$3:A$3000)-ROW(data!A$3)+1))),ROWS(data!A$3:A137))),"")</f>
        <v/>
      </c>
      <c r="B140" s="92" t="str">
        <f t="array" ref="B140">IFERROR(INDEX(data!B$3:B$3000, SMALL(IF(ISBLANK($F$3),IF(data!$D$3:$D$3000=$D$3,ROW(data!B$3:B$3000)-ROW(data!B$3)+1),IF(data!$D$3:$D$3000=$D$3,IF(data!$E$3:$E$3000=$F$3, ROW(data!B$3:B$3000)-ROW(data!B$3)+1))),ROWS(data!B$3:B137))),"")</f>
        <v/>
      </c>
      <c r="C140" s="92" t="str">
        <f t="array" ref="C140">IFERROR(INDEX(data!C$3:C$3000, SMALL(IF(ISBLANK($F$3),IF(data!$D$3:$D$3000=$D$3,ROW(data!C$3:C$3000)-ROW(data!C$3)+1),IF(data!$D$3:$D$3000=$D$3,IF(data!$E$3:$E$3000=$F$3, ROW(data!C$3:C$3000)-ROW(data!C$3)+1))),ROWS(data!C$3:C137))),"")</f>
        <v/>
      </c>
      <c r="D140" s="91" t="str">
        <f t="array" ref="D140">IFERROR(INDEX(data!E$3:E$3000, SMALL(IF(ISBLANK($F$3),IF(data!$D$3:$D$3000=$D$3,ROW(data!E$3:E$3000)-ROW(data!E$3)+1),IF(data!$D$3:$D$3000=$D$3,IF(data!$E$3:$E$3000=$F$3, ROW(data!E$3:E$3000)-ROW(data!E$3)+1))),ROWS(data!E$3:E137))),"")</f>
        <v/>
      </c>
      <c r="E140" s="85" t="str">
        <f t="array" ref="E140">IFERROR(INDEX(data!F$3:F$3000, SMALL(IF(ISBLANK($F$3),IF(data!$D$3:$D$3000=$D$3,ROW(data!F$3:F$3000)-ROW(data!F$3)+1),IF(data!$D$3:$D$3000=$D$3,IF(data!$E$3:$E$3000=$F$3, ROW(data!F$3:F$3000)-ROW(data!F$3)+1))),ROWS(data!F$3:F137))),"")</f>
        <v/>
      </c>
      <c r="F140" s="85" t="str">
        <f t="array" ref="F140">IFERROR(INDEX(data!G$3:G$3000, SMALL(IF(ISBLANK($F$3),IF(data!$D$3:$D$3000=$D$3,ROW(data!G$3:G$3000)-ROW(data!G$3)+1),IF(data!$D$3:$D$3000=$D$3,IF(data!$E$3:$E$3000=$F$3, ROW(data!G$3:G$3000)-ROW(data!G$3)+1))),ROWS(data!G$3:G137))),"")</f>
        <v/>
      </c>
      <c r="G140" s="85" t="str">
        <f t="shared" si="2"/>
        <v/>
      </c>
    </row>
    <row r="141" spans="1:7">
      <c r="A141" s="88" t="str">
        <f t="array" ref="A141">IFERROR(INDEX(data!A$3:A$3000, SMALL(IF(ISBLANK($F$3),IF(data!$D$3:$D$3000=$D$3,ROW(data!A$3:A$3000)-ROW(data!A$3)+1),IF(data!$D$3:$D$3000=$D$3,IF(data!$E$3:$E$3000=$F$3, ROW(data!A$3:A$3000)-ROW(data!A$3)+1))),ROWS(data!A$3:A138))),"")</f>
        <v/>
      </c>
      <c r="B141" s="89" t="str">
        <f t="array" ref="B141">IFERROR(INDEX(data!B$3:B$3000, SMALL(IF(ISBLANK($F$3),IF(data!$D$3:$D$3000=$D$3,ROW(data!B$3:B$3000)-ROW(data!B$3)+1),IF(data!$D$3:$D$3000=$D$3,IF(data!$E$3:$E$3000=$F$3, ROW(data!B$3:B$3000)-ROW(data!B$3)+1))),ROWS(data!B$3:B138))),"")</f>
        <v/>
      </c>
      <c r="C141" s="84" t="str">
        <f t="array" ref="C141">IFERROR(INDEX(data!C$3:C$3000, SMALL(IF(ISBLANK($F$3),IF(data!$D$3:$D$3000=$D$3,ROW(data!C$3:C$3000)-ROW(data!C$3)+1),IF(data!$D$3:$D$3000=$D$3,IF(data!$E$3:$E$3000=$F$3, ROW(data!C$3:C$3000)-ROW(data!C$3)+1))),ROWS(data!C$3:C138))),"")</f>
        <v/>
      </c>
      <c r="D141" s="90" t="str">
        <f t="array" ref="D141">IFERROR(INDEX(data!E$3:E$3000, SMALL(IF(ISBLANK($F$3),IF(data!$D$3:$D$3000=$D$3,ROW(data!E$3:E$3000)-ROW(data!E$3)+1),IF(data!$D$3:$D$3000=$D$3,IF(data!$E$3:$E$3000=$F$3, ROW(data!E$3:E$3000)-ROW(data!E$3)+1))),ROWS(data!E$3:E138))),"")</f>
        <v/>
      </c>
      <c r="E141" s="85" t="str">
        <f t="array" ref="E141">IFERROR(INDEX(data!F$3:F$3000, SMALL(IF(ISBLANK($F$3),IF(data!$D$3:$D$3000=$D$3,ROW(data!F$3:F$3000)-ROW(data!F$3)+1),IF(data!$D$3:$D$3000=$D$3,IF(data!$E$3:$E$3000=$F$3, ROW(data!F$3:F$3000)-ROW(data!F$3)+1))),ROWS(data!F$3:F138))),"")</f>
        <v/>
      </c>
      <c r="F141" s="85" t="str">
        <f t="array" ref="F141">IFERROR(INDEX(data!G$3:G$3000, SMALL(IF(ISBLANK($F$3),IF(data!$D$3:$D$3000=$D$3,ROW(data!G$3:G$3000)-ROW(data!G$3)+1),IF(data!$D$3:$D$3000=$D$3,IF(data!$E$3:$E$3000=$F$3, ROW(data!G$3:G$3000)-ROW(data!G$3)+1))),ROWS(data!G$3:G138))),"")</f>
        <v/>
      </c>
      <c r="G141" s="85" t="str">
        <f t="shared" si="2"/>
        <v/>
      </c>
    </row>
    <row r="142" spans="1:7">
      <c r="A142" s="91" t="str">
        <f t="array" ref="A142">IFERROR(INDEX(data!A$3:A$3000, SMALL(IF(ISBLANK($F$3),IF(data!$D$3:$D$3000=$D$3,ROW(data!A$3:A$3000)-ROW(data!A$3)+1),IF(data!$D$3:$D$3000=$D$3,IF(data!$E$3:$E$3000=$F$3, ROW(data!A$3:A$3000)-ROW(data!A$3)+1))),ROWS(data!A$3:A139))),"")</f>
        <v/>
      </c>
      <c r="B142" s="92" t="str">
        <f t="array" ref="B142">IFERROR(INDEX(data!B$3:B$3000, SMALL(IF(ISBLANK($F$3),IF(data!$D$3:$D$3000=$D$3,ROW(data!B$3:B$3000)-ROW(data!B$3)+1),IF(data!$D$3:$D$3000=$D$3,IF(data!$E$3:$E$3000=$F$3, ROW(data!B$3:B$3000)-ROW(data!B$3)+1))),ROWS(data!B$3:B139))),"")</f>
        <v/>
      </c>
      <c r="C142" s="92" t="str">
        <f t="array" ref="C142">IFERROR(INDEX(data!C$3:C$3000, SMALL(IF(ISBLANK($F$3),IF(data!$D$3:$D$3000=$D$3,ROW(data!C$3:C$3000)-ROW(data!C$3)+1),IF(data!$D$3:$D$3000=$D$3,IF(data!$E$3:$E$3000=$F$3, ROW(data!C$3:C$3000)-ROW(data!C$3)+1))),ROWS(data!C$3:C139))),"")</f>
        <v/>
      </c>
      <c r="D142" s="91" t="str">
        <f t="array" ref="D142">IFERROR(INDEX(data!E$3:E$3000, SMALL(IF(ISBLANK($F$3),IF(data!$D$3:$D$3000=$D$3,ROW(data!E$3:E$3000)-ROW(data!E$3)+1),IF(data!$D$3:$D$3000=$D$3,IF(data!$E$3:$E$3000=$F$3, ROW(data!E$3:E$3000)-ROW(data!E$3)+1))),ROWS(data!E$3:E139))),"")</f>
        <v/>
      </c>
      <c r="E142" s="85" t="str">
        <f t="array" ref="E142">IFERROR(INDEX(data!F$3:F$3000, SMALL(IF(ISBLANK($F$3),IF(data!$D$3:$D$3000=$D$3,ROW(data!F$3:F$3000)-ROW(data!F$3)+1),IF(data!$D$3:$D$3000=$D$3,IF(data!$E$3:$E$3000=$F$3, ROW(data!F$3:F$3000)-ROW(data!F$3)+1))),ROWS(data!F$3:F139))),"")</f>
        <v/>
      </c>
      <c r="F142" s="85" t="str">
        <f t="array" ref="F142">IFERROR(INDEX(data!G$3:G$3000, SMALL(IF(ISBLANK($F$3),IF(data!$D$3:$D$3000=$D$3,ROW(data!G$3:G$3000)-ROW(data!G$3)+1),IF(data!$D$3:$D$3000=$D$3,IF(data!$E$3:$E$3000=$F$3, ROW(data!G$3:G$3000)-ROW(data!G$3)+1))),ROWS(data!G$3:G139))),"")</f>
        <v/>
      </c>
      <c r="G142" s="85" t="str">
        <f t="shared" si="2"/>
        <v/>
      </c>
    </row>
    <row r="143" spans="1:7">
      <c r="A143" s="88" t="str">
        <f t="array" ref="A143">IFERROR(INDEX(data!A$3:A$3000, SMALL(IF(ISBLANK($F$3),IF(data!$D$3:$D$3000=$D$3,ROW(data!A$3:A$3000)-ROW(data!A$3)+1),IF(data!$D$3:$D$3000=$D$3,IF(data!$E$3:$E$3000=$F$3, ROW(data!A$3:A$3000)-ROW(data!A$3)+1))),ROWS(data!A$3:A140))),"")</f>
        <v/>
      </c>
      <c r="B143" s="89" t="str">
        <f t="array" ref="B143">IFERROR(INDEX(data!B$3:B$3000, SMALL(IF(ISBLANK($F$3),IF(data!$D$3:$D$3000=$D$3,ROW(data!B$3:B$3000)-ROW(data!B$3)+1),IF(data!$D$3:$D$3000=$D$3,IF(data!$E$3:$E$3000=$F$3, ROW(data!B$3:B$3000)-ROW(data!B$3)+1))),ROWS(data!B$3:B140))),"")</f>
        <v/>
      </c>
      <c r="C143" s="84" t="str">
        <f t="array" ref="C143">IFERROR(INDEX(data!C$3:C$3000, SMALL(IF(ISBLANK($F$3),IF(data!$D$3:$D$3000=$D$3,ROW(data!C$3:C$3000)-ROW(data!C$3)+1),IF(data!$D$3:$D$3000=$D$3,IF(data!$E$3:$E$3000=$F$3, ROW(data!C$3:C$3000)-ROW(data!C$3)+1))),ROWS(data!C$3:C140))),"")</f>
        <v/>
      </c>
      <c r="D143" s="90" t="str">
        <f t="array" ref="D143">IFERROR(INDEX(data!E$3:E$3000, SMALL(IF(ISBLANK($F$3),IF(data!$D$3:$D$3000=$D$3,ROW(data!E$3:E$3000)-ROW(data!E$3)+1),IF(data!$D$3:$D$3000=$D$3,IF(data!$E$3:$E$3000=$F$3, ROW(data!E$3:E$3000)-ROW(data!E$3)+1))),ROWS(data!E$3:E140))),"")</f>
        <v/>
      </c>
      <c r="E143" s="85" t="str">
        <f t="array" ref="E143">IFERROR(INDEX(data!F$3:F$3000, SMALL(IF(ISBLANK($F$3),IF(data!$D$3:$D$3000=$D$3,ROW(data!F$3:F$3000)-ROW(data!F$3)+1),IF(data!$D$3:$D$3000=$D$3,IF(data!$E$3:$E$3000=$F$3, ROW(data!F$3:F$3000)-ROW(data!F$3)+1))),ROWS(data!F$3:F140))),"")</f>
        <v/>
      </c>
      <c r="F143" s="85" t="str">
        <f t="array" ref="F143">IFERROR(INDEX(data!G$3:G$3000, SMALL(IF(ISBLANK($F$3),IF(data!$D$3:$D$3000=$D$3,ROW(data!G$3:G$3000)-ROW(data!G$3)+1),IF(data!$D$3:$D$3000=$D$3,IF(data!$E$3:$E$3000=$F$3, ROW(data!G$3:G$3000)-ROW(data!G$3)+1))),ROWS(data!G$3:G140))),"")</f>
        <v/>
      </c>
      <c r="G143" s="85" t="str">
        <f t="shared" si="2"/>
        <v/>
      </c>
    </row>
    <row r="144" spans="1:7">
      <c r="A144" s="91" t="str">
        <f t="array" ref="A144">IFERROR(INDEX(data!A$3:A$3000, SMALL(IF(ISBLANK($F$3),IF(data!$D$3:$D$3000=$D$3,ROW(data!A$3:A$3000)-ROW(data!A$3)+1),IF(data!$D$3:$D$3000=$D$3,IF(data!$E$3:$E$3000=$F$3, ROW(data!A$3:A$3000)-ROW(data!A$3)+1))),ROWS(data!A$3:A141))),"")</f>
        <v/>
      </c>
      <c r="B144" s="92" t="str">
        <f t="array" ref="B144">IFERROR(INDEX(data!B$3:B$3000, SMALL(IF(ISBLANK($F$3),IF(data!$D$3:$D$3000=$D$3,ROW(data!B$3:B$3000)-ROW(data!B$3)+1),IF(data!$D$3:$D$3000=$D$3,IF(data!$E$3:$E$3000=$F$3, ROW(data!B$3:B$3000)-ROW(data!B$3)+1))),ROWS(data!B$3:B141))),"")</f>
        <v/>
      </c>
      <c r="C144" s="92" t="str">
        <f t="array" ref="C144">IFERROR(INDEX(data!C$3:C$3000, SMALL(IF(ISBLANK($F$3),IF(data!$D$3:$D$3000=$D$3,ROW(data!C$3:C$3000)-ROW(data!C$3)+1),IF(data!$D$3:$D$3000=$D$3,IF(data!$E$3:$E$3000=$F$3, ROW(data!C$3:C$3000)-ROW(data!C$3)+1))),ROWS(data!C$3:C141))),"")</f>
        <v/>
      </c>
      <c r="D144" s="91" t="str">
        <f t="array" ref="D144">IFERROR(INDEX(data!E$3:E$3000, SMALL(IF(ISBLANK($F$3),IF(data!$D$3:$D$3000=$D$3,ROW(data!E$3:E$3000)-ROW(data!E$3)+1),IF(data!$D$3:$D$3000=$D$3,IF(data!$E$3:$E$3000=$F$3, ROW(data!E$3:E$3000)-ROW(data!E$3)+1))),ROWS(data!E$3:E141))),"")</f>
        <v/>
      </c>
      <c r="E144" s="85" t="str">
        <f t="array" ref="E144">IFERROR(INDEX(data!F$3:F$3000, SMALL(IF(ISBLANK($F$3),IF(data!$D$3:$D$3000=$D$3,ROW(data!F$3:F$3000)-ROW(data!F$3)+1),IF(data!$D$3:$D$3000=$D$3,IF(data!$E$3:$E$3000=$F$3, ROW(data!F$3:F$3000)-ROW(data!F$3)+1))),ROWS(data!F$3:F141))),"")</f>
        <v/>
      </c>
      <c r="F144" s="85" t="str">
        <f t="array" ref="F144">IFERROR(INDEX(data!G$3:G$3000, SMALL(IF(ISBLANK($F$3),IF(data!$D$3:$D$3000=$D$3,ROW(data!G$3:G$3000)-ROW(data!G$3)+1),IF(data!$D$3:$D$3000=$D$3,IF(data!$E$3:$E$3000=$F$3, ROW(data!G$3:G$3000)-ROW(data!G$3)+1))),ROWS(data!G$3:G141))),"")</f>
        <v/>
      </c>
      <c r="G144" s="85" t="str">
        <f t="shared" si="2"/>
        <v/>
      </c>
    </row>
    <row r="145" spans="1:7">
      <c r="A145" s="88" t="str">
        <f t="array" ref="A145">IFERROR(INDEX(data!A$3:A$3000, SMALL(IF(ISBLANK($F$3),IF(data!$D$3:$D$3000=$D$3,ROW(data!A$3:A$3000)-ROW(data!A$3)+1),IF(data!$D$3:$D$3000=$D$3,IF(data!$E$3:$E$3000=$F$3, ROW(data!A$3:A$3000)-ROW(data!A$3)+1))),ROWS(data!A$3:A142))),"")</f>
        <v/>
      </c>
      <c r="B145" s="89" t="str">
        <f t="array" ref="B145">IFERROR(INDEX(data!B$3:B$3000, SMALL(IF(ISBLANK($F$3),IF(data!$D$3:$D$3000=$D$3,ROW(data!B$3:B$3000)-ROW(data!B$3)+1),IF(data!$D$3:$D$3000=$D$3,IF(data!$E$3:$E$3000=$F$3, ROW(data!B$3:B$3000)-ROW(data!B$3)+1))),ROWS(data!B$3:B142))),"")</f>
        <v/>
      </c>
      <c r="C145" s="84" t="str">
        <f t="array" ref="C145">IFERROR(INDEX(data!C$3:C$3000, SMALL(IF(ISBLANK($F$3),IF(data!$D$3:$D$3000=$D$3,ROW(data!C$3:C$3000)-ROW(data!C$3)+1),IF(data!$D$3:$D$3000=$D$3,IF(data!$E$3:$E$3000=$F$3, ROW(data!C$3:C$3000)-ROW(data!C$3)+1))),ROWS(data!C$3:C142))),"")</f>
        <v/>
      </c>
      <c r="D145" s="90" t="str">
        <f t="array" ref="D145">IFERROR(INDEX(data!E$3:E$3000, SMALL(IF(ISBLANK($F$3),IF(data!$D$3:$D$3000=$D$3,ROW(data!E$3:E$3000)-ROW(data!E$3)+1),IF(data!$D$3:$D$3000=$D$3,IF(data!$E$3:$E$3000=$F$3, ROW(data!E$3:E$3000)-ROW(data!E$3)+1))),ROWS(data!E$3:E142))),"")</f>
        <v/>
      </c>
      <c r="E145" s="85" t="str">
        <f t="array" ref="E145">IFERROR(INDEX(data!F$3:F$3000, SMALL(IF(ISBLANK($F$3),IF(data!$D$3:$D$3000=$D$3,ROW(data!F$3:F$3000)-ROW(data!F$3)+1),IF(data!$D$3:$D$3000=$D$3,IF(data!$E$3:$E$3000=$F$3, ROW(data!F$3:F$3000)-ROW(data!F$3)+1))),ROWS(data!F$3:F142))),"")</f>
        <v/>
      </c>
      <c r="F145" s="85" t="str">
        <f t="array" ref="F145">IFERROR(INDEX(data!G$3:G$3000, SMALL(IF(ISBLANK($F$3),IF(data!$D$3:$D$3000=$D$3,ROW(data!G$3:G$3000)-ROW(data!G$3)+1),IF(data!$D$3:$D$3000=$D$3,IF(data!$E$3:$E$3000=$F$3, ROW(data!G$3:G$3000)-ROW(data!G$3)+1))),ROWS(data!G$3:G142))),"")</f>
        <v/>
      </c>
      <c r="G145" s="85" t="str">
        <f t="shared" si="2"/>
        <v/>
      </c>
    </row>
    <row r="146" spans="1:7">
      <c r="A146" s="91" t="str">
        <f t="array" ref="A146">IFERROR(INDEX(data!A$3:A$3000, SMALL(IF(ISBLANK($F$3),IF(data!$D$3:$D$3000=$D$3,ROW(data!A$3:A$3000)-ROW(data!A$3)+1),IF(data!$D$3:$D$3000=$D$3,IF(data!$E$3:$E$3000=$F$3, ROW(data!A$3:A$3000)-ROW(data!A$3)+1))),ROWS(data!A$3:A143))),"")</f>
        <v/>
      </c>
      <c r="B146" s="92" t="str">
        <f t="array" ref="B146">IFERROR(INDEX(data!B$3:B$3000, SMALL(IF(ISBLANK($F$3),IF(data!$D$3:$D$3000=$D$3,ROW(data!B$3:B$3000)-ROW(data!B$3)+1),IF(data!$D$3:$D$3000=$D$3,IF(data!$E$3:$E$3000=$F$3, ROW(data!B$3:B$3000)-ROW(data!B$3)+1))),ROWS(data!B$3:B143))),"")</f>
        <v/>
      </c>
      <c r="C146" s="92" t="str">
        <f t="array" ref="C146">IFERROR(INDEX(data!C$3:C$3000, SMALL(IF(ISBLANK($F$3),IF(data!$D$3:$D$3000=$D$3,ROW(data!C$3:C$3000)-ROW(data!C$3)+1),IF(data!$D$3:$D$3000=$D$3,IF(data!$E$3:$E$3000=$F$3, ROW(data!C$3:C$3000)-ROW(data!C$3)+1))),ROWS(data!C$3:C143))),"")</f>
        <v/>
      </c>
      <c r="D146" s="91" t="str">
        <f t="array" ref="D146">IFERROR(INDEX(data!E$3:E$3000, SMALL(IF(ISBLANK($F$3),IF(data!$D$3:$D$3000=$D$3,ROW(data!E$3:E$3000)-ROW(data!E$3)+1),IF(data!$D$3:$D$3000=$D$3,IF(data!$E$3:$E$3000=$F$3, ROW(data!E$3:E$3000)-ROW(data!E$3)+1))),ROWS(data!E$3:E143))),"")</f>
        <v/>
      </c>
      <c r="E146" s="85" t="str">
        <f t="array" ref="E146">IFERROR(INDEX(data!F$3:F$3000, SMALL(IF(ISBLANK($F$3),IF(data!$D$3:$D$3000=$D$3,ROW(data!F$3:F$3000)-ROW(data!F$3)+1),IF(data!$D$3:$D$3000=$D$3,IF(data!$E$3:$E$3000=$F$3, ROW(data!F$3:F$3000)-ROW(data!F$3)+1))),ROWS(data!F$3:F143))),"")</f>
        <v/>
      </c>
      <c r="F146" s="85" t="str">
        <f t="array" ref="F146">IFERROR(INDEX(data!G$3:G$3000, SMALL(IF(ISBLANK($F$3),IF(data!$D$3:$D$3000=$D$3,ROW(data!G$3:G$3000)-ROW(data!G$3)+1),IF(data!$D$3:$D$3000=$D$3,IF(data!$E$3:$E$3000=$F$3, ROW(data!G$3:G$3000)-ROW(data!G$3)+1))),ROWS(data!G$3:G143))),"")</f>
        <v/>
      </c>
      <c r="G146" s="85" t="str">
        <f t="shared" si="2"/>
        <v/>
      </c>
    </row>
    <row r="147" spans="1:7">
      <c r="A147" s="88" t="str">
        <f t="array" ref="A147">IFERROR(INDEX(data!A$3:A$3000, SMALL(IF(ISBLANK($F$3),IF(data!$D$3:$D$3000=$D$3,ROW(data!A$3:A$3000)-ROW(data!A$3)+1),IF(data!$D$3:$D$3000=$D$3,IF(data!$E$3:$E$3000=$F$3, ROW(data!A$3:A$3000)-ROW(data!A$3)+1))),ROWS(data!A$3:A144))),"")</f>
        <v/>
      </c>
      <c r="B147" s="89" t="str">
        <f t="array" ref="B147">IFERROR(INDEX(data!B$3:B$3000, SMALL(IF(ISBLANK($F$3),IF(data!$D$3:$D$3000=$D$3,ROW(data!B$3:B$3000)-ROW(data!B$3)+1),IF(data!$D$3:$D$3000=$D$3,IF(data!$E$3:$E$3000=$F$3, ROW(data!B$3:B$3000)-ROW(data!B$3)+1))),ROWS(data!B$3:B144))),"")</f>
        <v/>
      </c>
      <c r="C147" s="84" t="str">
        <f t="array" ref="C147">IFERROR(INDEX(data!C$3:C$3000, SMALL(IF(ISBLANK($F$3),IF(data!$D$3:$D$3000=$D$3,ROW(data!C$3:C$3000)-ROW(data!C$3)+1),IF(data!$D$3:$D$3000=$D$3,IF(data!$E$3:$E$3000=$F$3, ROW(data!C$3:C$3000)-ROW(data!C$3)+1))),ROWS(data!C$3:C144))),"")</f>
        <v/>
      </c>
      <c r="D147" s="90" t="str">
        <f t="array" ref="D147">IFERROR(INDEX(data!E$3:E$3000, SMALL(IF(ISBLANK($F$3),IF(data!$D$3:$D$3000=$D$3,ROW(data!E$3:E$3000)-ROW(data!E$3)+1),IF(data!$D$3:$D$3000=$D$3,IF(data!$E$3:$E$3000=$F$3, ROW(data!E$3:E$3000)-ROW(data!E$3)+1))),ROWS(data!E$3:E144))),"")</f>
        <v/>
      </c>
      <c r="E147" s="85" t="str">
        <f t="array" ref="E147">IFERROR(INDEX(data!F$3:F$3000, SMALL(IF(ISBLANK($F$3),IF(data!$D$3:$D$3000=$D$3,ROW(data!F$3:F$3000)-ROW(data!F$3)+1),IF(data!$D$3:$D$3000=$D$3,IF(data!$E$3:$E$3000=$F$3, ROW(data!F$3:F$3000)-ROW(data!F$3)+1))),ROWS(data!F$3:F144))),"")</f>
        <v/>
      </c>
      <c r="F147" s="85" t="str">
        <f t="array" ref="F147">IFERROR(INDEX(data!G$3:G$3000, SMALL(IF(ISBLANK($F$3),IF(data!$D$3:$D$3000=$D$3,ROW(data!G$3:G$3000)-ROW(data!G$3)+1),IF(data!$D$3:$D$3000=$D$3,IF(data!$E$3:$E$3000=$F$3, ROW(data!G$3:G$3000)-ROW(data!G$3)+1))),ROWS(data!G$3:G144))),"")</f>
        <v/>
      </c>
      <c r="G147" s="85" t="str">
        <f t="shared" si="2"/>
        <v/>
      </c>
    </row>
    <row r="148" spans="1:7">
      <c r="A148" s="91" t="str">
        <f t="array" ref="A148">IFERROR(INDEX(data!A$3:A$3000, SMALL(IF(ISBLANK($F$3),IF(data!$D$3:$D$3000=$D$3,ROW(data!A$3:A$3000)-ROW(data!A$3)+1),IF(data!$D$3:$D$3000=$D$3,IF(data!$E$3:$E$3000=$F$3, ROW(data!A$3:A$3000)-ROW(data!A$3)+1))),ROWS(data!A$3:A145))),"")</f>
        <v/>
      </c>
      <c r="B148" s="92" t="str">
        <f t="array" ref="B148">IFERROR(INDEX(data!B$3:B$3000, SMALL(IF(ISBLANK($F$3),IF(data!$D$3:$D$3000=$D$3,ROW(data!B$3:B$3000)-ROW(data!B$3)+1),IF(data!$D$3:$D$3000=$D$3,IF(data!$E$3:$E$3000=$F$3, ROW(data!B$3:B$3000)-ROW(data!B$3)+1))),ROWS(data!B$3:B145))),"")</f>
        <v/>
      </c>
      <c r="C148" s="92" t="str">
        <f t="array" ref="C148">IFERROR(INDEX(data!C$3:C$3000, SMALL(IF(ISBLANK($F$3),IF(data!$D$3:$D$3000=$D$3,ROW(data!C$3:C$3000)-ROW(data!C$3)+1),IF(data!$D$3:$D$3000=$D$3,IF(data!$E$3:$E$3000=$F$3, ROW(data!C$3:C$3000)-ROW(data!C$3)+1))),ROWS(data!C$3:C145))),"")</f>
        <v/>
      </c>
      <c r="D148" s="91" t="str">
        <f t="array" ref="D148">IFERROR(INDEX(data!E$3:E$3000, SMALL(IF(ISBLANK($F$3),IF(data!$D$3:$D$3000=$D$3,ROW(data!E$3:E$3000)-ROW(data!E$3)+1),IF(data!$D$3:$D$3000=$D$3,IF(data!$E$3:$E$3000=$F$3, ROW(data!E$3:E$3000)-ROW(data!E$3)+1))),ROWS(data!E$3:E145))),"")</f>
        <v/>
      </c>
      <c r="E148" s="85" t="str">
        <f t="array" ref="E148">IFERROR(INDEX(data!F$3:F$3000, SMALL(IF(ISBLANK($F$3),IF(data!$D$3:$D$3000=$D$3,ROW(data!F$3:F$3000)-ROW(data!F$3)+1),IF(data!$D$3:$D$3000=$D$3,IF(data!$E$3:$E$3000=$F$3, ROW(data!F$3:F$3000)-ROW(data!F$3)+1))),ROWS(data!F$3:F145))),"")</f>
        <v/>
      </c>
      <c r="F148" s="85" t="str">
        <f t="array" ref="F148">IFERROR(INDEX(data!G$3:G$3000, SMALL(IF(ISBLANK($F$3),IF(data!$D$3:$D$3000=$D$3,ROW(data!G$3:G$3000)-ROW(data!G$3)+1),IF(data!$D$3:$D$3000=$D$3,IF(data!$E$3:$E$3000=$F$3, ROW(data!G$3:G$3000)-ROW(data!G$3)+1))),ROWS(data!G$3:G145))),"")</f>
        <v/>
      </c>
      <c r="G148" s="85" t="str">
        <f t="shared" si="2"/>
        <v/>
      </c>
    </row>
    <row r="149" spans="1:7">
      <c r="A149" s="88" t="str">
        <f t="array" ref="A149">IFERROR(INDEX(data!A$3:A$3000, SMALL(IF(ISBLANK($F$3),IF(data!$D$3:$D$3000=$D$3,ROW(data!A$3:A$3000)-ROW(data!A$3)+1),IF(data!$D$3:$D$3000=$D$3,IF(data!$E$3:$E$3000=$F$3, ROW(data!A$3:A$3000)-ROW(data!A$3)+1))),ROWS(data!A$3:A146))),"")</f>
        <v/>
      </c>
      <c r="B149" s="89" t="str">
        <f t="array" ref="B149">IFERROR(INDEX(data!B$3:B$3000, SMALL(IF(ISBLANK($F$3),IF(data!$D$3:$D$3000=$D$3,ROW(data!B$3:B$3000)-ROW(data!B$3)+1),IF(data!$D$3:$D$3000=$D$3,IF(data!$E$3:$E$3000=$F$3, ROW(data!B$3:B$3000)-ROW(data!B$3)+1))),ROWS(data!B$3:B146))),"")</f>
        <v/>
      </c>
      <c r="C149" s="84" t="str">
        <f t="array" ref="C149">IFERROR(INDEX(data!C$3:C$3000, SMALL(IF(ISBLANK($F$3),IF(data!$D$3:$D$3000=$D$3,ROW(data!C$3:C$3000)-ROW(data!C$3)+1),IF(data!$D$3:$D$3000=$D$3,IF(data!$E$3:$E$3000=$F$3, ROW(data!C$3:C$3000)-ROW(data!C$3)+1))),ROWS(data!C$3:C146))),"")</f>
        <v/>
      </c>
      <c r="D149" s="90" t="str">
        <f t="array" ref="D149">IFERROR(INDEX(data!E$3:E$3000, SMALL(IF(ISBLANK($F$3),IF(data!$D$3:$D$3000=$D$3,ROW(data!E$3:E$3000)-ROW(data!E$3)+1),IF(data!$D$3:$D$3000=$D$3,IF(data!$E$3:$E$3000=$F$3, ROW(data!E$3:E$3000)-ROW(data!E$3)+1))),ROWS(data!E$3:E146))),"")</f>
        <v/>
      </c>
      <c r="E149" s="85" t="str">
        <f t="array" ref="E149">IFERROR(INDEX(data!F$3:F$3000, SMALL(IF(ISBLANK($F$3),IF(data!$D$3:$D$3000=$D$3,ROW(data!F$3:F$3000)-ROW(data!F$3)+1),IF(data!$D$3:$D$3000=$D$3,IF(data!$E$3:$E$3000=$F$3, ROW(data!F$3:F$3000)-ROW(data!F$3)+1))),ROWS(data!F$3:F146))),"")</f>
        <v/>
      </c>
      <c r="F149" s="85" t="str">
        <f t="array" ref="F149">IFERROR(INDEX(data!G$3:G$3000, SMALL(IF(ISBLANK($F$3),IF(data!$D$3:$D$3000=$D$3,ROW(data!G$3:G$3000)-ROW(data!G$3)+1),IF(data!$D$3:$D$3000=$D$3,IF(data!$E$3:$E$3000=$F$3, ROW(data!G$3:G$3000)-ROW(data!G$3)+1))),ROWS(data!G$3:G146))),"")</f>
        <v/>
      </c>
      <c r="G149" s="85" t="str">
        <f t="shared" si="2"/>
        <v/>
      </c>
    </row>
    <row r="150" spans="1:7">
      <c r="A150" s="91" t="str">
        <f t="array" ref="A150">IFERROR(INDEX(data!A$3:A$3000, SMALL(IF(ISBLANK($F$3),IF(data!$D$3:$D$3000=$D$3,ROW(data!A$3:A$3000)-ROW(data!A$3)+1),IF(data!$D$3:$D$3000=$D$3,IF(data!$E$3:$E$3000=$F$3, ROW(data!A$3:A$3000)-ROW(data!A$3)+1))),ROWS(data!A$3:A147))),"")</f>
        <v/>
      </c>
      <c r="B150" s="92" t="str">
        <f t="array" ref="B150">IFERROR(INDEX(data!B$3:B$3000, SMALL(IF(ISBLANK($F$3),IF(data!$D$3:$D$3000=$D$3,ROW(data!B$3:B$3000)-ROW(data!B$3)+1),IF(data!$D$3:$D$3000=$D$3,IF(data!$E$3:$E$3000=$F$3, ROW(data!B$3:B$3000)-ROW(data!B$3)+1))),ROWS(data!B$3:B147))),"")</f>
        <v/>
      </c>
      <c r="C150" s="92" t="str">
        <f t="array" ref="C150">IFERROR(INDEX(data!C$3:C$3000, SMALL(IF(ISBLANK($F$3),IF(data!$D$3:$D$3000=$D$3,ROW(data!C$3:C$3000)-ROW(data!C$3)+1),IF(data!$D$3:$D$3000=$D$3,IF(data!$E$3:$E$3000=$F$3, ROW(data!C$3:C$3000)-ROW(data!C$3)+1))),ROWS(data!C$3:C147))),"")</f>
        <v/>
      </c>
      <c r="D150" s="91" t="str">
        <f t="array" ref="D150">IFERROR(INDEX(data!E$3:E$3000, SMALL(IF(ISBLANK($F$3),IF(data!$D$3:$D$3000=$D$3,ROW(data!E$3:E$3000)-ROW(data!E$3)+1),IF(data!$D$3:$D$3000=$D$3,IF(data!$E$3:$E$3000=$F$3, ROW(data!E$3:E$3000)-ROW(data!E$3)+1))),ROWS(data!E$3:E147))),"")</f>
        <v/>
      </c>
      <c r="E150" s="85" t="str">
        <f t="array" ref="E150">IFERROR(INDEX(data!F$3:F$3000, SMALL(IF(ISBLANK($F$3),IF(data!$D$3:$D$3000=$D$3,ROW(data!F$3:F$3000)-ROW(data!F$3)+1),IF(data!$D$3:$D$3000=$D$3,IF(data!$E$3:$E$3000=$F$3, ROW(data!F$3:F$3000)-ROW(data!F$3)+1))),ROWS(data!F$3:F147))),"")</f>
        <v/>
      </c>
      <c r="F150" s="85" t="str">
        <f t="array" ref="F150">IFERROR(INDEX(data!G$3:G$3000, SMALL(IF(ISBLANK($F$3),IF(data!$D$3:$D$3000=$D$3,ROW(data!G$3:G$3000)-ROW(data!G$3)+1),IF(data!$D$3:$D$3000=$D$3,IF(data!$E$3:$E$3000=$F$3, ROW(data!G$3:G$3000)-ROW(data!G$3)+1))),ROWS(data!G$3:G147))),"")</f>
        <v/>
      </c>
      <c r="G150" s="85" t="str">
        <f t="shared" si="2"/>
        <v/>
      </c>
    </row>
    <row r="151" spans="1:7">
      <c r="A151" s="88" t="str">
        <f t="array" ref="A151">IFERROR(INDEX(data!A$3:A$3000, SMALL(IF(ISBLANK($F$3),IF(data!$D$3:$D$3000=$D$3,ROW(data!A$3:A$3000)-ROW(data!A$3)+1),IF(data!$D$3:$D$3000=$D$3,IF(data!$E$3:$E$3000=$F$3, ROW(data!A$3:A$3000)-ROW(data!A$3)+1))),ROWS(data!A$3:A148))),"")</f>
        <v/>
      </c>
      <c r="B151" s="89" t="str">
        <f t="array" ref="B151">IFERROR(INDEX(data!B$3:B$3000, SMALL(IF(ISBLANK($F$3),IF(data!$D$3:$D$3000=$D$3,ROW(data!B$3:B$3000)-ROW(data!B$3)+1),IF(data!$D$3:$D$3000=$D$3,IF(data!$E$3:$E$3000=$F$3, ROW(data!B$3:B$3000)-ROW(data!B$3)+1))),ROWS(data!B$3:B148))),"")</f>
        <v/>
      </c>
      <c r="C151" s="84" t="str">
        <f t="array" ref="C151">IFERROR(INDEX(data!C$3:C$3000, SMALL(IF(ISBLANK($F$3),IF(data!$D$3:$D$3000=$D$3,ROW(data!C$3:C$3000)-ROW(data!C$3)+1),IF(data!$D$3:$D$3000=$D$3,IF(data!$E$3:$E$3000=$F$3, ROW(data!C$3:C$3000)-ROW(data!C$3)+1))),ROWS(data!C$3:C148))),"")</f>
        <v/>
      </c>
      <c r="D151" s="90" t="str">
        <f t="array" ref="D151">IFERROR(INDEX(data!E$3:E$3000, SMALL(IF(ISBLANK($F$3),IF(data!$D$3:$D$3000=$D$3,ROW(data!E$3:E$3000)-ROW(data!E$3)+1),IF(data!$D$3:$D$3000=$D$3,IF(data!$E$3:$E$3000=$F$3, ROW(data!E$3:E$3000)-ROW(data!E$3)+1))),ROWS(data!E$3:E148))),"")</f>
        <v/>
      </c>
      <c r="E151" s="85" t="str">
        <f t="array" ref="E151">IFERROR(INDEX(data!F$3:F$3000, SMALL(IF(ISBLANK($F$3),IF(data!$D$3:$D$3000=$D$3,ROW(data!F$3:F$3000)-ROW(data!F$3)+1),IF(data!$D$3:$D$3000=$D$3,IF(data!$E$3:$E$3000=$F$3, ROW(data!F$3:F$3000)-ROW(data!F$3)+1))),ROWS(data!F$3:F148))),"")</f>
        <v/>
      </c>
      <c r="F151" s="85" t="str">
        <f t="array" ref="F151">IFERROR(INDEX(data!G$3:G$3000, SMALL(IF(ISBLANK($F$3),IF(data!$D$3:$D$3000=$D$3,ROW(data!G$3:G$3000)-ROW(data!G$3)+1),IF(data!$D$3:$D$3000=$D$3,IF(data!$E$3:$E$3000=$F$3, ROW(data!G$3:G$3000)-ROW(data!G$3)+1))),ROWS(data!G$3:G148))),"")</f>
        <v/>
      </c>
      <c r="G151" s="85" t="str">
        <f t="shared" si="2"/>
        <v/>
      </c>
    </row>
    <row r="152" spans="1:7">
      <c r="A152" s="91" t="str">
        <f t="array" ref="A152">IFERROR(INDEX(data!A$3:A$3000, SMALL(IF(ISBLANK($F$3),IF(data!$D$3:$D$3000=$D$3,ROW(data!A$3:A$3000)-ROW(data!A$3)+1),IF(data!$D$3:$D$3000=$D$3,IF(data!$E$3:$E$3000=$F$3, ROW(data!A$3:A$3000)-ROW(data!A$3)+1))),ROWS(data!A$3:A149))),"")</f>
        <v/>
      </c>
      <c r="B152" s="92" t="str">
        <f t="array" ref="B152">IFERROR(INDEX(data!B$3:B$3000, SMALL(IF(ISBLANK($F$3),IF(data!$D$3:$D$3000=$D$3,ROW(data!B$3:B$3000)-ROW(data!B$3)+1),IF(data!$D$3:$D$3000=$D$3,IF(data!$E$3:$E$3000=$F$3, ROW(data!B$3:B$3000)-ROW(data!B$3)+1))),ROWS(data!B$3:B149))),"")</f>
        <v/>
      </c>
      <c r="C152" s="92" t="str">
        <f t="array" ref="C152">IFERROR(INDEX(data!C$3:C$3000, SMALL(IF(ISBLANK($F$3),IF(data!$D$3:$D$3000=$D$3,ROW(data!C$3:C$3000)-ROW(data!C$3)+1),IF(data!$D$3:$D$3000=$D$3,IF(data!$E$3:$E$3000=$F$3, ROW(data!C$3:C$3000)-ROW(data!C$3)+1))),ROWS(data!C$3:C149))),"")</f>
        <v/>
      </c>
      <c r="D152" s="91" t="str">
        <f t="array" ref="D152">IFERROR(INDEX(data!E$3:E$3000, SMALL(IF(ISBLANK($F$3),IF(data!$D$3:$D$3000=$D$3,ROW(data!E$3:E$3000)-ROW(data!E$3)+1),IF(data!$D$3:$D$3000=$D$3,IF(data!$E$3:$E$3000=$F$3, ROW(data!E$3:E$3000)-ROW(data!E$3)+1))),ROWS(data!E$3:E149))),"")</f>
        <v/>
      </c>
      <c r="E152" s="85" t="str">
        <f t="array" ref="E152">IFERROR(INDEX(data!F$3:F$3000, SMALL(IF(ISBLANK($F$3),IF(data!$D$3:$D$3000=$D$3,ROW(data!F$3:F$3000)-ROW(data!F$3)+1),IF(data!$D$3:$D$3000=$D$3,IF(data!$E$3:$E$3000=$F$3, ROW(data!F$3:F$3000)-ROW(data!F$3)+1))),ROWS(data!F$3:F149))),"")</f>
        <v/>
      </c>
      <c r="F152" s="85" t="str">
        <f t="array" ref="F152">IFERROR(INDEX(data!G$3:G$3000, SMALL(IF(ISBLANK($F$3),IF(data!$D$3:$D$3000=$D$3,ROW(data!G$3:G$3000)-ROW(data!G$3)+1),IF(data!$D$3:$D$3000=$D$3,IF(data!$E$3:$E$3000=$F$3, ROW(data!G$3:G$3000)-ROW(data!G$3)+1))),ROWS(data!G$3:G149))),"")</f>
        <v/>
      </c>
      <c r="G152" s="85" t="str">
        <f t="shared" si="2"/>
        <v/>
      </c>
    </row>
    <row r="153" spans="1:7">
      <c r="A153" s="88" t="str">
        <f t="array" ref="A153">IFERROR(INDEX(data!A$3:A$3000, SMALL(IF(ISBLANK($F$3),IF(data!$D$3:$D$3000=$D$3,ROW(data!A$3:A$3000)-ROW(data!A$3)+1),IF(data!$D$3:$D$3000=$D$3,IF(data!$E$3:$E$3000=$F$3, ROW(data!A$3:A$3000)-ROW(data!A$3)+1))),ROWS(data!A$3:A150))),"")</f>
        <v/>
      </c>
      <c r="B153" s="89" t="str">
        <f t="array" ref="B153">IFERROR(INDEX(data!B$3:B$3000, SMALL(IF(ISBLANK($F$3),IF(data!$D$3:$D$3000=$D$3,ROW(data!B$3:B$3000)-ROW(data!B$3)+1),IF(data!$D$3:$D$3000=$D$3,IF(data!$E$3:$E$3000=$F$3, ROW(data!B$3:B$3000)-ROW(data!B$3)+1))),ROWS(data!B$3:B150))),"")</f>
        <v/>
      </c>
      <c r="C153" s="84" t="str">
        <f t="array" ref="C153">IFERROR(INDEX(data!C$3:C$3000, SMALL(IF(ISBLANK($F$3),IF(data!$D$3:$D$3000=$D$3,ROW(data!C$3:C$3000)-ROW(data!C$3)+1),IF(data!$D$3:$D$3000=$D$3,IF(data!$E$3:$E$3000=$F$3, ROW(data!C$3:C$3000)-ROW(data!C$3)+1))),ROWS(data!C$3:C150))),"")</f>
        <v/>
      </c>
      <c r="D153" s="90" t="str">
        <f t="array" ref="D153">IFERROR(INDEX(data!E$3:E$3000, SMALL(IF(ISBLANK($F$3),IF(data!$D$3:$D$3000=$D$3,ROW(data!E$3:E$3000)-ROW(data!E$3)+1),IF(data!$D$3:$D$3000=$D$3,IF(data!$E$3:$E$3000=$F$3, ROW(data!E$3:E$3000)-ROW(data!E$3)+1))),ROWS(data!E$3:E150))),"")</f>
        <v/>
      </c>
      <c r="E153" s="85" t="str">
        <f t="array" ref="E153">IFERROR(INDEX(data!F$3:F$3000, SMALL(IF(ISBLANK($F$3),IF(data!$D$3:$D$3000=$D$3,ROW(data!F$3:F$3000)-ROW(data!F$3)+1),IF(data!$D$3:$D$3000=$D$3,IF(data!$E$3:$E$3000=$F$3, ROW(data!F$3:F$3000)-ROW(data!F$3)+1))),ROWS(data!F$3:F150))),"")</f>
        <v/>
      </c>
      <c r="F153" s="85" t="str">
        <f t="array" ref="F153">IFERROR(INDEX(data!G$3:G$3000, SMALL(IF(ISBLANK($F$3),IF(data!$D$3:$D$3000=$D$3,ROW(data!G$3:G$3000)-ROW(data!G$3)+1),IF(data!$D$3:$D$3000=$D$3,IF(data!$E$3:$E$3000=$F$3, ROW(data!G$3:G$3000)-ROW(data!G$3)+1))),ROWS(data!G$3:G150))),"")</f>
        <v/>
      </c>
      <c r="G153" s="85" t="str">
        <f t="shared" si="2"/>
        <v/>
      </c>
    </row>
    <row r="154" spans="1:7">
      <c r="A154" s="91" t="str">
        <f t="array" ref="A154">IFERROR(INDEX(data!A$3:A$3000, SMALL(IF(ISBLANK($F$3),IF(data!$D$3:$D$3000=$D$3,ROW(data!A$3:A$3000)-ROW(data!A$3)+1),IF(data!$D$3:$D$3000=$D$3,IF(data!$E$3:$E$3000=$F$3, ROW(data!A$3:A$3000)-ROW(data!A$3)+1))),ROWS(data!A$3:A151))),"")</f>
        <v/>
      </c>
      <c r="B154" s="92" t="str">
        <f t="array" ref="B154">IFERROR(INDEX(data!B$3:B$3000, SMALL(IF(ISBLANK($F$3),IF(data!$D$3:$D$3000=$D$3,ROW(data!B$3:B$3000)-ROW(data!B$3)+1),IF(data!$D$3:$D$3000=$D$3,IF(data!$E$3:$E$3000=$F$3, ROW(data!B$3:B$3000)-ROW(data!B$3)+1))),ROWS(data!B$3:B151))),"")</f>
        <v/>
      </c>
      <c r="C154" s="92" t="str">
        <f t="array" ref="C154">IFERROR(INDEX(data!C$3:C$3000, SMALL(IF(ISBLANK($F$3),IF(data!$D$3:$D$3000=$D$3,ROW(data!C$3:C$3000)-ROW(data!C$3)+1),IF(data!$D$3:$D$3000=$D$3,IF(data!$E$3:$E$3000=$F$3, ROW(data!C$3:C$3000)-ROW(data!C$3)+1))),ROWS(data!C$3:C151))),"")</f>
        <v/>
      </c>
      <c r="D154" s="91" t="str">
        <f t="array" ref="D154">IFERROR(INDEX(data!E$3:E$3000, SMALL(IF(ISBLANK($F$3),IF(data!$D$3:$D$3000=$D$3,ROW(data!E$3:E$3000)-ROW(data!E$3)+1),IF(data!$D$3:$D$3000=$D$3,IF(data!$E$3:$E$3000=$F$3, ROW(data!E$3:E$3000)-ROW(data!E$3)+1))),ROWS(data!E$3:E151))),"")</f>
        <v/>
      </c>
      <c r="E154" s="85" t="str">
        <f t="array" ref="E154">IFERROR(INDEX(data!F$3:F$3000, SMALL(IF(ISBLANK($F$3),IF(data!$D$3:$D$3000=$D$3,ROW(data!F$3:F$3000)-ROW(data!F$3)+1),IF(data!$D$3:$D$3000=$D$3,IF(data!$E$3:$E$3000=$F$3, ROW(data!F$3:F$3000)-ROW(data!F$3)+1))),ROWS(data!F$3:F151))),"")</f>
        <v/>
      </c>
      <c r="F154" s="85" t="str">
        <f t="array" ref="F154">IFERROR(INDEX(data!G$3:G$3000, SMALL(IF(ISBLANK($F$3),IF(data!$D$3:$D$3000=$D$3,ROW(data!G$3:G$3000)-ROW(data!G$3)+1),IF(data!$D$3:$D$3000=$D$3,IF(data!$E$3:$E$3000=$F$3, ROW(data!G$3:G$3000)-ROW(data!G$3)+1))),ROWS(data!G$3:G151))),"")</f>
        <v/>
      </c>
      <c r="G154" s="85" t="str">
        <f t="shared" si="2"/>
        <v/>
      </c>
    </row>
    <row r="155" spans="1:7">
      <c r="A155" s="88" t="str">
        <f t="array" ref="A155">IFERROR(INDEX(data!A$3:A$3000, SMALL(IF(ISBLANK($F$3),IF(data!$D$3:$D$3000=$D$3,ROW(data!A$3:A$3000)-ROW(data!A$3)+1),IF(data!$D$3:$D$3000=$D$3,IF(data!$E$3:$E$3000=$F$3, ROW(data!A$3:A$3000)-ROW(data!A$3)+1))),ROWS(data!A$3:A152))),"")</f>
        <v/>
      </c>
      <c r="B155" s="89" t="str">
        <f t="array" ref="B155">IFERROR(INDEX(data!B$3:B$3000, SMALL(IF(ISBLANK($F$3),IF(data!$D$3:$D$3000=$D$3,ROW(data!B$3:B$3000)-ROW(data!B$3)+1),IF(data!$D$3:$D$3000=$D$3,IF(data!$E$3:$E$3000=$F$3, ROW(data!B$3:B$3000)-ROW(data!B$3)+1))),ROWS(data!B$3:B152))),"")</f>
        <v/>
      </c>
      <c r="C155" s="84" t="str">
        <f t="array" ref="C155">IFERROR(INDEX(data!C$3:C$3000, SMALL(IF(ISBLANK($F$3),IF(data!$D$3:$D$3000=$D$3,ROW(data!C$3:C$3000)-ROW(data!C$3)+1),IF(data!$D$3:$D$3000=$D$3,IF(data!$E$3:$E$3000=$F$3, ROW(data!C$3:C$3000)-ROW(data!C$3)+1))),ROWS(data!C$3:C152))),"")</f>
        <v/>
      </c>
      <c r="D155" s="90" t="str">
        <f t="array" ref="D155">IFERROR(INDEX(data!E$3:E$3000, SMALL(IF(ISBLANK($F$3),IF(data!$D$3:$D$3000=$D$3,ROW(data!E$3:E$3000)-ROW(data!E$3)+1),IF(data!$D$3:$D$3000=$D$3,IF(data!$E$3:$E$3000=$F$3, ROW(data!E$3:E$3000)-ROW(data!E$3)+1))),ROWS(data!E$3:E152))),"")</f>
        <v/>
      </c>
      <c r="E155" s="85" t="str">
        <f t="array" ref="E155">IFERROR(INDEX(data!F$3:F$3000, SMALL(IF(ISBLANK($F$3),IF(data!$D$3:$D$3000=$D$3,ROW(data!F$3:F$3000)-ROW(data!F$3)+1),IF(data!$D$3:$D$3000=$D$3,IF(data!$E$3:$E$3000=$F$3, ROW(data!F$3:F$3000)-ROW(data!F$3)+1))),ROWS(data!F$3:F152))),"")</f>
        <v/>
      </c>
      <c r="F155" s="85" t="str">
        <f t="array" ref="F155">IFERROR(INDEX(data!G$3:G$3000, SMALL(IF(ISBLANK($F$3),IF(data!$D$3:$D$3000=$D$3,ROW(data!G$3:G$3000)-ROW(data!G$3)+1),IF(data!$D$3:$D$3000=$D$3,IF(data!$E$3:$E$3000=$F$3, ROW(data!G$3:G$3000)-ROW(data!G$3)+1))),ROWS(data!G$3:G152))),"")</f>
        <v/>
      </c>
      <c r="G155" s="85" t="str">
        <f t="shared" si="2"/>
        <v/>
      </c>
    </row>
    <row r="156" spans="1:7">
      <c r="A156" s="91" t="str">
        <f t="array" ref="A156">IFERROR(INDEX(data!A$3:A$3000, SMALL(IF(ISBLANK($F$3),IF(data!$D$3:$D$3000=$D$3,ROW(data!A$3:A$3000)-ROW(data!A$3)+1),IF(data!$D$3:$D$3000=$D$3,IF(data!$E$3:$E$3000=$F$3, ROW(data!A$3:A$3000)-ROW(data!A$3)+1))),ROWS(data!A$3:A153))),"")</f>
        <v/>
      </c>
      <c r="B156" s="92" t="str">
        <f t="array" ref="B156">IFERROR(INDEX(data!B$3:B$3000, SMALL(IF(ISBLANK($F$3),IF(data!$D$3:$D$3000=$D$3,ROW(data!B$3:B$3000)-ROW(data!B$3)+1),IF(data!$D$3:$D$3000=$D$3,IF(data!$E$3:$E$3000=$F$3, ROW(data!B$3:B$3000)-ROW(data!B$3)+1))),ROWS(data!B$3:B153))),"")</f>
        <v/>
      </c>
      <c r="C156" s="92" t="str">
        <f t="array" ref="C156">IFERROR(INDEX(data!C$3:C$3000, SMALL(IF(ISBLANK($F$3),IF(data!$D$3:$D$3000=$D$3,ROW(data!C$3:C$3000)-ROW(data!C$3)+1),IF(data!$D$3:$D$3000=$D$3,IF(data!$E$3:$E$3000=$F$3, ROW(data!C$3:C$3000)-ROW(data!C$3)+1))),ROWS(data!C$3:C153))),"")</f>
        <v/>
      </c>
      <c r="D156" s="91" t="str">
        <f t="array" ref="D156">IFERROR(INDEX(data!E$3:E$3000, SMALL(IF(ISBLANK($F$3),IF(data!$D$3:$D$3000=$D$3,ROW(data!E$3:E$3000)-ROW(data!E$3)+1),IF(data!$D$3:$D$3000=$D$3,IF(data!$E$3:$E$3000=$F$3, ROW(data!E$3:E$3000)-ROW(data!E$3)+1))),ROWS(data!E$3:E153))),"")</f>
        <v/>
      </c>
      <c r="E156" s="85" t="str">
        <f t="array" ref="E156">IFERROR(INDEX(data!F$3:F$3000, SMALL(IF(ISBLANK($F$3),IF(data!$D$3:$D$3000=$D$3,ROW(data!F$3:F$3000)-ROW(data!F$3)+1),IF(data!$D$3:$D$3000=$D$3,IF(data!$E$3:$E$3000=$F$3, ROW(data!F$3:F$3000)-ROW(data!F$3)+1))),ROWS(data!F$3:F153))),"")</f>
        <v/>
      </c>
      <c r="F156" s="85" t="str">
        <f t="array" ref="F156">IFERROR(INDEX(data!G$3:G$3000, SMALL(IF(ISBLANK($F$3),IF(data!$D$3:$D$3000=$D$3,ROW(data!G$3:G$3000)-ROW(data!G$3)+1),IF(data!$D$3:$D$3000=$D$3,IF(data!$E$3:$E$3000=$F$3, ROW(data!G$3:G$3000)-ROW(data!G$3)+1))),ROWS(data!G$3:G153))),"")</f>
        <v/>
      </c>
      <c r="G156" s="85" t="str">
        <f t="shared" si="2"/>
        <v/>
      </c>
    </row>
    <row r="157" spans="1:7">
      <c r="A157" s="88" t="str">
        <f t="array" ref="A157">IFERROR(INDEX(data!A$3:A$3000, SMALL(IF(ISBLANK($F$3),IF(data!$D$3:$D$3000=$D$3,ROW(data!A$3:A$3000)-ROW(data!A$3)+1),IF(data!$D$3:$D$3000=$D$3,IF(data!$E$3:$E$3000=$F$3, ROW(data!A$3:A$3000)-ROW(data!A$3)+1))),ROWS(data!A$3:A154))),"")</f>
        <v/>
      </c>
      <c r="B157" s="89" t="str">
        <f t="array" ref="B157">IFERROR(INDEX(data!B$3:B$3000, SMALL(IF(ISBLANK($F$3),IF(data!$D$3:$D$3000=$D$3,ROW(data!B$3:B$3000)-ROW(data!B$3)+1),IF(data!$D$3:$D$3000=$D$3,IF(data!$E$3:$E$3000=$F$3, ROW(data!B$3:B$3000)-ROW(data!B$3)+1))),ROWS(data!B$3:B154))),"")</f>
        <v/>
      </c>
      <c r="C157" s="84" t="str">
        <f t="array" ref="C157">IFERROR(INDEX(data!C$3:C$3000, SMALL(IF(ISBLANK($F$3),IF(data!$D$3:$D$3000=$D$3,ROW(data!C$3:C$3000)-ROW(data!C$3)+1),IF(data!$D$3:$D$3000=$D$3,IF(data!$E$3:$E$3000=$F$3, ROW(data!C$3:C$3000)-ROW(data!C$3)+1))),ROWS(data!C$3:C154))),"")</f>
        <v/>
      </c>
      <c r="D157" s="90" t="str">
        <f t="array" ref="D157">IFERROR(INDEX(data!E$3:E$3000, SMALL(IF(ISBLANK($F$3),IF(data!$D$3:$D$3000=$D$3,ROW(data!E$3:E$3000)-ROW(data!E$3)+1),IF(data!$D$3:$D$3000=$D$3,IF(data!$E$3:$E$3000=$F$3, ROW(data!E$3:E$3000)-ROW(data!E$3)+1))),ROWS(data!E$3:E154))),"")</f>
        <v/>
      </c>
      <c r="E157" s="85" t="str">
        <f t="array" ref="E157">IFERROR(INDEX(data!F$3:F$3000, SMALL(IF(ISBLANK($F$3),IF(data!$D$3:$D$3000=$D$3,ROW(data!F$3:F$3000)-ROW(data!F$3)+1),IF(data!$D$3:$D$3000=$D$3,IF(data!$E$3:$E$3000=$F$3, ROW(data!F$3:F$3000)-ROW(data!F$3)+1))),ROWS(data!F$3:F154))),"")</f>
        <v/>
      </c>
      <c r="F157" s="85" t="str">
        <f t="array" ref="F157">IFERROR(INDEX(data!G$3:G$3000, SMALL(IF(ISBLANK($F$3),IF(data!$D$3:$D$3000=$D$3,ROW(data!G$3:G$3000)-ROW(data!G$3)+1),IF(data!$D$3:$D$3000=$D$3,IF(data!$E$3:$E$3000=$F$3, ROW(data!G$3:G$3000)-ROW(data!G$3)+1))),ROWS(data!G$3:G154))),"")</f>
        <v/>
      </c>
      <c r="G157" s="85" t="str">
        <f t="shared" si="2"/>
        <v/>
      </c>
    </row>
    <row r="158" spans="1:7">
      <c r="A158" s="91" t="str">
        <f t="array" ref="A158">IFERROR(INDEX(data!A$3:A$3000, SMALL(IF(ISBLANK($F$3),IF(data!$D$3:$D$3000=$D$3,ROW(data!A$3:A$3000)-ROW(data!A$3)+1),IF(data!$D$3:$D$3000=$D$3,IF(data!$E$3:$E$3000=$F$3, ROW(data!A$3:A$3000)-ROW(data!A$3)+1))),ROWS(data!A$3:A155))),"")</f>
        <v/>
      </c>
      <c r="B158" s="92" t="str">
        <f t="array" ref="B158">IFERROR(INDEX(data!B$3:B$3000, SMALL(IF(ISBLANK($F$3),IF(data!$D$3:$D$3000=$D$3,ROW(data!B$3:B$3000)-ROW(data!B$3)+1),IF(data!$D$3:$D$3000=$D$3,IF(data!$E$3:$E$3000=$F$3, ROW(data!B$3:B$3000)-ROW(data!B$3)+1))),ROWS(data!B$3:B155))),"")</f>
        <v/>
      </c>
      <c r="C158" s="92" t="str">
        <f t="array" ref="C158">IFERROR(INDEX(data!C$3:C$3000, SMALL(IF(ISBLANK($F$3),IF(data!$D$3:$D$3000=$D$3,ROW(data!C$3:C$3000)-ROW(data!C$3)+1),IF(data!$D$3:$D$3000=$D$3,IF(data!$E$3:$E$3000=$F$3, ROW(data!C$3:C$3000)-ROW(data!C$3)+1))),ROWS(data!C$3:C155))),"")</f>
        <v/>
      </c>
      <c r="D158" s="91" t="str">
        <f t="array" ref="D158">IFERROR(INDEX(data!E$3:E$3000, SMALL(IF(ISBLANK($F$3),IF(data!$D$3:$D$3000=$D$3,ROW(data!E$3:E$3000)-ROW(data!E$3)+1),IF(data!$D$3:$D$3000=$D$3,IF(data!$E$3:$E$3000=$F$3, ROW(data!E$3:E$3000)-ROW(data!E$3)+1))),ROWS(data!E$3:E155))),"")</f>
        <v/>
      </c>
      <c r="E158" s="85" t="str">
        <f t="array" ref="E158">IFERROR(INDEX(data!F$3:F$3000, SMALL(IF(ISBLANK($F$3),IF(data!$D$3:$D$3000=$D$3,ROW(data!F$3:F$3000)-ROW(data!F$3)+1),IF(data!$D$3:$D$3000=$D$3,IF(data!$E$3:$E$3000=$F$3, ROW(data!F$3:F$3000)-ROW(data!F$3)+1))),ROWS(data!F$3:F155))),"")</f>
        <v/>
      </c>
      <c r="F158" s="85" t="str">
        <f t="array" ref="F158">IFERROR(INDEX(data!G$3:G$3000, SMALL(IF(ISBLANK($F$3),IF(data!$D$3:$D$3000=$D$3,ROW(data!G$3:G$3000)-ROW(data!G$3)+1),IF(data!$D$3:$D$3000=$D$3,IF(data!$E$3:$E$3000=$F$3, ROW(data!G$3:G$3000)-ROW(data!G$3)+1))),ROWS(data!G$3:G155))),"")</f>
        <v/>
      </c>
      <c r="G158" s="85" t="str">
        <f t="shared" si="2"/>
        <v/>
      </c>
    </row>
    <row r="159" spans="1:7">
      <c r="A159" s="88" t="str">
        <f t="array" ref="A159">IFERROR(INDEX(data!A$3:A$3000, SMALL(IF(ISBLANK($F$3),IF(data!$D$3:$D$3000=$D$3,ROW(data!A$3:A$3000)-ROW(data!A$3)+1),IF(data!$D$3:$D$3000=$D$3,IF(data!$E$3:$E$3000=$F$3, ROW(data!A$3:A$3000)-ROW(data!A$3)+1))),ROWS(data!A$3:A156))),"")</f>
        <v/>
      </c>
      <c r="B159" s="89" t="str">
        <f t="array" ref="B159">IFERROR(INDEX(data!B$3:B$3000, SMALL(IF(ISBLANK($F$3),IF(data!$D$3:$D$3000=$D$3,ROW(data!B$3:B$3000)-ROW(data!B$3)+1),IF(data!$D$3:$D$3000=$D$3,IF(data!$E$3:$E$3000=$F$3, ROW(data!B$3:B$3000)-ROW(data!B$3)+1))),ROWS(data!B$3:B156))),"")</f>
        <v/>
      </c>
      <c r="C159" s="84" t="str">
        <f t="array" ref="C159">IFERROR(INDEX(data!C$3:C$3000, SMALL(IF(ISBLANK($F$3),IF(data!$D$3:$D$3000=$D$3,ROW(data!C$3:C$3000)-ROW(data!C$3)+1),IF(data!$D$3:$D$3000=$D$3,IF(data!$E$3:$E$3000=$F$3, ROW(data!C$3:C$3000)-ROW(data!C$3)+1))),ROWS(data!C$3:C156))),"")</f>
        <v/>
      </c>
      <c r="D159" s="90" t="str">
        <f t="array" ref="D159">IFERROR(INDEX(data!E$3:E$3000, SMALL(IF(ISBLANK($F$3),IF(data!$D$3:$D$3000=$D$3,ROW(data!E$3:E$3000)-ROW(data!E$3)+1),IF(data!$D$3:$D$3000=$D$3,IF(data!$E$3:$E$3000=$F$3, ROW(data!E$3:E$3000)-ROW(data!E$3)+1))),ROWS(data!E$3:E156))),"")</f>
        <v/>
      </c>
      <c r="E159" s="85" t="str">
        <f t="array" ref="E159">IFERROR(INDEX(data!F$3:F$3000, SMALL(IF(ISBLANK($F$3),IF(data!$D$3:$D$3000=$D$3,ROW(data!F$3:F$3000)-ROW(data!F$3)+1),IF(data!$D$3:$D$3000=$D$3,IF(data!$E$3:$E$3000=$F$3, ROW(data!F$3:F$3000)-ROW(data!F$3)+1))),ROWS(data!F$3:F156))),"")</f>
        <v/>
      </c>
      <c r="F159" s="85" t="str">
        <f t="array" ref="F159">IFERROR(INDEX(data!G$3:G$3000, SMALL(IF(ISBLANK($F$3),IF(data!$D$3:$D$3000=$D$3,ROW(data!G$3:G$3000)-ROW(data!G$3)+1),IF(data!$D$3:$D$3000=$D$3,IF(data!$E$3:$E$3000=$F$3, ROW(data!G$3:G$3000)-ROW(data!G$3)+1))),ROWS(data!G$3:G156))),"")</f>
        <v/>
      </c>
      <c r="G159" s="85" t="str">
        <f t="shared" si="2"/>
        <v/>
      </c>
    </row>
    <row r="160" spans="1:7">
      <c r="A160" s="91" t="str">
        <f t="array" ref="A160">IFERROR(INDEX(data!A$3:A$3000, SMALL(IF(ISBLANK($F$3),IF(data!$D$3:$D$3000=$D$3,ROW(data!A$3:A$3000)-ROW(data!A$3)+1),IF(data!$D$3:$D$3000=$D$3,IF(data!$E$3:$E$3000=$F$3, ROW(data!A$3:A$3000)-ROW(data!A$3)+1))),ROWS(data!A$3:A157))),"")</f>
        <v/>
      </c>
      <c r="B160" s="92" t="str">
        <f t="array" ref="B160">IFERROR(INDEX(data!B$3:B$3000, SMALL(IF(ISBLANK($F$3),IF(data!$D$3:$D$3000=$D$3,ROW(data!B$3:B$3000)-ROW(data!B$3)+1),IF(data!$D$3:$D$3000=$D$3,IF(data!$E$3:$E$3000=$F$3, ROW(data!B$3:B$3000)-ROW(data!B$3)+1))),ROWS(data!B$3:B157))),"")</f>
        <v/>
      </c>
      <c r="C160" s="92" t="str">
        <f t="array" ref="C160">IFERROR(INDEX(data!C$3:C$3000, SMALL(IF(ISBLANK($F$3),IF(data!$D$3:$D$3000=$D$3,ROW(data!C$3:C$3000)-ROW(data!C$3)+1),IF(data!$D$3:$D$3000=$D$3,IF(data!$E$3:$E$3000=$F$3, ROW(data!C$3:C$3000)-ROW(data!C$3)+1))),ROWS(data!C$3:C157))),"")</f>
        <v/>
      </c>
      <c r="D160" s="91" t="str">
        <f t="array" ref="D160">IFERROR(INDEX(data!E$3:E$3000, SMALL(IF(ISBLANK($F$3),IF(data!$D$3:$D$3000=$D$3,ROW(data!E$3:E$3000)-ROW(data!E$3)+1),IF(data!$D$3:$D$3000=$D$3,IF(data!$E$3:$E$3000=$F$3, ROW(data!E$3:E$3000)-ROW(data!E$3)+1))),ROWS(data!E$3:E157))),"")</f>
        <v/>
      </c>
      <c r="E160" s="85" t="str">
        <f t="array" ref="E160">IFERROR(INDEX(data!F$3:F$3000, SMALL(IF(ISBLANK($F$3),IF(data!$D$3:$D$3000=$D$3,ROW(data!F$3:F$3000)-ROW(data!F$3)+1),IF(data!$D$3:$D$3000=$D$3,IF(data!$E$3:$E$3000=$F$3, ROW(data!F$3:F$3000)-ROW(data!F$3)+1))),ROWS(data!F$3:F157))),"")</f>
        <v/>
      </c>
      <c r="F160" s="85" t="str">
        <f t="array" ref="F160">IFERROR(INDEX(data!G$3:G$3000, SMALL(IF(ISBLANK($F$3),IF(data!$D$3:$D$3000=$D$3,ROW(data!G$3:G$3000)-ROW(data!G$3)+1),IF(data!$D$3:$D$3000=$D$3,IF(data!$E$3:$E$3000=$F$3, ROW(data!G$3:G$3000)-ROW(data!G$3)+1))),ROWS(data!G$3:G157))),"")</f>
        <v/>
      </c>
      <c r="G160" s="85" t="str">
        <f t="shared" si="2"/>
        <v/>
      </c>
    </row>
    <row r="161" spans="1:7">
      <c r="A161" s="88" t="str">
        <f t="array" ref="A161">IFERROR(INDEX(data!A$3:A$3000, SMALL(IF(ISBLANK($F$3),IF(data!$D$3:$D$3000=$D$3,ROW(data!A$3:A$3000)-ROW(data!A$3)+1),IF(data!$D$3:$D$3000=$D$3,IF(data!$E$3:$E$3000=$F$3, ROW(data!A$3:A$3000)-ROW(data!A$3)+1))),ROWS(data!A$3:A158))),"")</f>
        <v/>
      </c>
      <c r="B161" s="89" t="str">
        <f t="array" ref="B161">IFERROR(INDEX(data!B$3:B$3000, SMALL(IF(ISBLANK($F$3),IF(data!$D$3:$D$3000=$D$3,ROW(data!B$3:B$3000)-ROW(data!B$3)+1),IF(data!$D$3:$D$3000=$D$3,IF(data!$E$3:$E$3000=$F$3, ROW(data!B$3:B$3000)-ROW(data!B$3)+1))),ROWS(data!B$3:B158))),"")</f>
        <v/>
      </c>
      <c r="C161" s="84" t="str">
        <f t="array" ref="C161">IFERROR(INDEX(data!C$3:C$3000, SMALL(IF(ISBLANK($F$3),IF(data!$D$3:$D$3000=$D$3,ROW(data!C$3:C$3000)-ROW(data!C$3)+1),IF(data!$D$3:$D$3000=$D$3,IF(data!$E$3:$E$3000=$F$3, ROW(data!C$3:C$3000)-ROW(data!C$3)+1))),ROWS(data!C$3:C158))),"")</f>
        <v/>
      </c>
      <c r="D161" s="90" t="str">
        <f t="array" ref="D161">IFERROR(INDEX(data!E$3:E$3000, SMALL(IF(ISBLANK($F$3),IF(data!$D$3:$D$3000=$D$3,ROW(data!E$3:E$3000)-ROW(data!E$3)+1),IF(data!$D$3:$D$3000=$D$3,IF(data!$E$3:$E$3000=$F$3, ROW(data!E$3:E$3000)-ROW(data!E$3)+1))),ROWS(data!E$3:E158))),"")</f>
        <v/>
      </c>
      <c r="E161" s="85" t="str">
        <f t="array" ref="E161">IFERROR(INDEX(data!F$3:F$3000, SMALL(IF(ISBLANK($F$3),IF(data!$D$3:$D$3000=$D$3,ROW(data!F$3:F$3000)-ROW(data!F$3)+1),IF(data!$D$3:$D$3000=$D$3,IF(data!$E$3:$E$3000=$F$3, ROW(data!F$3:F$3000)-ROW(data!F$3)+1))),ROWS(data!F$3:F158))),"")</f>
        <v/>
      </c>
      <c r="F161" s="85" t="str">
        <f t="array" ref="F161">IFERROR(INDEX(data!G$3:G$3000, SMALL(IF(ISBLANK($F$3),IF(data!$D$3:$D$3000=$D$3,ROW(data!G$3:G$3000)-ROW(data!G$3)+1),IF(data!$D$3:$D$3000=$D$3,IF(data!$E$3:$E$3000=$F$3, ROW(data!G$3:G$3000)-ROW(data!G$3)+1))),ROWS(data!G$3:G158))),"")</f>
        <v/>
      </c>
      <c r="G161" s="85" t="str">
        <f t="shared" si="2"/>
        <v/>
      </c>
    </row>
    <row r="162" spans="1:7">
      <c r="A162" s="91" t="str">
        <f t="array" ref="A162">IFERROR(INDEX(data!A$3:A$3000, SMALL(IF(ISBLANK($F$3),IF(data!$D$3:$D$3000=$D$3,ROW(data!A$3:A$3000)-ROW(data!A$3)+1),IF(data!$D$3:$D$3000=$D$3,IF(data!$E$3:$E$3000=$F$3, ROW(data!A$3:A$3000)-ROW(data!A$3)+1))),ROWS(data!A$3:A159))),"")</f>
        <v/>
      </c>
      <c r="B162" s="92" t="str">
        <f t="array" ref="B162">IFERROR(INDEX(data!B$3:B$3000, SMALL(IF(ISBLANK($F$3),IF(data!$D$3:$D$3000=$D$3,ROW(data!B$3:B$3000)-ROW(data!B$3)+1),IF(data!$D$3:$D$3000=$D$3,IF(data!$E$3:$E$3000=$F$3, ROW(data!B$3:B$3000)-ROW(data!B$3)+1))),ROWS(data!B$3:B159))),"")</f>
        <v/>
      </c>
      <c r="C162" s="92" t="str">
        <f t="array" ref="C162">IFERROR(INDEX(data!C$3:C$3000, SMALL(IF(ISBLANK($F$3),IF(data!$D$3:$D$3000=$D$3,ROW(data!C$3:C$3000)-ROW(data!C$3)+1),IF(data!$D$3:$D$3000=$D$3,IF(data!$E$3:$E$3000=$F$3, ROW(data!C$3:C$3000)-ROW(data!C$3)+1))),ROWS(data!C$3:C159))),"")</f>
        <v/>
      </c>
      <c r="D162" s="91" t="str">
        <f t="array" ref="D162">IFERROR(INDEX(data!E$3:E$3000, SMALL(IF(ISBLANK($F$3),IF(data!$D$3:$D$3000=$D$3,ROW(data!E$3:E$3000)-ROW(data!E$3)+1),IF(data!$D$3:$D$3000=$D$3,IF(data!$E$3:$E$3000=$F$3, ROW(data!E$3:E$3000)-ROW(data!E$3)+1))),ROWS(data!E$3:E159))),"")</f>
        <v/>
      </c>
      <c r="E162" s="85" t="str">
        <f t="array" ref="E162">IFERROR(INDEX(data!F$3:F$3000, SMALL(IF(ISBLANK($F$3),IF(data!$D$3:$D$3000=$D$3,ROW(data!F$3:F$3000)-ROW(data!F$3)+1),IF(data!$D$3:$D$3000=$D$3,IF(data!$E$3:$E$3000=$F$3, ROW(data!F$3:F$3000)-ROW(data!F$3)+1))),ROWS(data!F$3:F159))),"")</f>
        <v/>
      </c>
      <c r="F162" s="85" t="str">
        <f t="array" ref="F162">IFERROR(INDEX(data!G$3:G$3000, SMALL(IF(ISBLANK($F$3),IF(data!$D$3:$D$3000=$D$3,ROW(data!G$3:G$3000)-ROW(data!G$3)+1),IF(data!$D$3:$D$3000=$D$3,IF(data!$E$3:$E$3000=$F$3, ROW(data!G$3:G$3000)-ROW(data!G$3)+1))),ROWS(data!G$3:G159))),"")</f>
        <v/>
      </c>
      <c r="G162" s="85" t="str">
        <f t="shared" si="2"/>
        <v/>
      </c>
    </row>
    <row r="163" spans="1:7">
      <c r="A163" s="88" t="str">
        <f t="array" ref="A163">IFERROR(INDEX(data!A$3:A$3000, SMALL(IF(ISBLANK($F$3),IF(data!$D$3:$D$3000=$D$3,ROW(data!A$3:A$3000)-ROW(data!A$3)+1),IF(data!$D$3:$D$3000=$D$3,IF(data!$E$3:$E$3000=$F$3, ROW(data!A$3:A$3000)-ROW(data!A$3)+1))),ROWS(data!A$3:A160))),"")</f>
        <v/>
      </c>
      <c r="B163" s="89" t="str">
        <f t="array" ref="B163">IFERROR(INDEX(data!B$3:B$3000, SMALL(IF(ISBLANK($F$3),IF(data!$D$3:$D$3000=$D$3,ROW(data!B$3:B$3000)-ROW(data!B$3)+1),IF(data!$D$3:$D$3000=$D$3,IF(data!$E$3:$E$3000=$F$3, ROW(data!B$3:B$3000)-ROW(data!B$3)+1))),ROWS(data!B$3:B160))),"")</f>
        <v/>
      </c>
      <c r="C163" s="84" t="str">
        <f t="array" ref="C163">IFERROR(INDEX(data!C$3:C$3000, SMALL(IF(ISBLANK($F$3),IF(data!$D$3:$D$3000=$D$3,ROW(data!C$3:C$3000)-ROW(data!C$3)+1),IF(data!$D$3:$D$3000=$D$3,IF(data!$E$3:$E$3000=$F$3, ROW(data!C$3:C$3000)-ROW(data!C$3)+1))),ROWS(data!C$3:C160))),"")</f>
        <v/>
      </c>
      <c r="D163" s="90" t="str">
        <f t="array" ref="D163">IFERROR(INDEX(data!E$3:E$3000, SMALL(IF(ISBLANK($F$3),IF(data!$D$3:$D$3000=$D$3,ROW(data!E$3:E$3000)-ROW(data!E$3)+1),IF(data!$D$3:$D$3000=$D$3,IF(data!$E$3:$E$3000=$F$3, ROW(data!E$3:E$3000)-ROW(data!E$3)+1))),ROWS(data!E$3:E160))),"")</f>
        <v/>
      </c>
      <c r="E163" s="85" t="str">
        <f t="array" ref="E163">IFERROR(INDEX(data!F$3:F$3000, SMALL(IF(ISBLANK($F$3),IF(data!$D$3:$D$3000=$D$3,ROW(data!F$3:F$3000)-ROW(data!F$3)+1),IF(data!$D$3:$D$3000=$D$3,IF(data!$E$3:$E$3000=$F$3, ROW(data!F$3:F$3000)-ROW(data!F$3)+1))),ROWS(data!F$3:F160))),"")</f>
        <v/>
      </c>
      <c r="F163" s="85" t="str">
        <f t="array" ref="F163">IFERROR(INDEX(data!G$3:G$3000, SMALL(IF(ISBLANK($F$3),IF(data!$D$3:$D$3000=$D$3,ROW(data!G$3:G$3000)-ROW(data!G$3)+1),IF(data!$D$3:$D$3000=$D$3,IF(data!$E$3:$E$3000=$F$3, ROW(data!G$3:G$3000)-ROW(data!G$3)+1))),ROWS(data!G$3:G160))),"")</f>
        <v/>
      </c>
      <c r="G163" s="85" t="str">
        <f t="shared" si="2"/>
        <v/>
      </c>
    </row>
    <row r="164" spans="1:7">
      <c r="A164" s="91" t="str">
        <f t="array" ref="A164">IFERROR(INDEX(data!A$3:A$3000, SMALL(IF(ISBLANK($F$3),IF(data!$D$3:$D$3000=$D$3,ROW(data!A$3:A$3000)-ROW(data!A$3)+1),IF(data!$D$3:$D$3000=$D$3,IF(data!$E$3:$E$3000=$F$3, ROW(data!A$3:A$3000)-ROW(data!A$3)+1))),ROWS(data!A$3:A161))),"")</f>
        <v/>
      </c>
      <c r="B164" s="92" t="str">
        <f t="array" ref="B164">IFERROR(INDEX(data!B$3:B$3000, SMALL(IF(ISBLANK($F$3),IF(data!$D$3:$D$3000=$D$3,ROW(data!B$3:B$3000)-ROW(data!B$3)+1),IF(data!$D$3:$D$3000=$D$3,IF(data!$E$3:$E$3000=$F$3, ROW(data!B$3:B$3000)-ROW(data!B$3)+1))),ROWS(data!B$3:B161))),"")</f>
        <v/>
      </c>
      <c r="C164" s="92" t="str">
        <f t="array" ref="C164">IFERROR(INDEX(data!C$3:C$3000, SMALL(IF(ISBLANK($F$3),IF(data!$D$3:$D$3000=$D$3,ROW(data!C$3:C$3000)-ROW(data!C$3)+1),IF(data!$D$3:$D$3000=$D$3,IF(data!$E$3:$E$3000=$F$3, ROW(data!C$3:C$3000)-ROW(data!C$3)+1))),ROWS(data!C$3:C161))),"")</f>
        <v/>
      </c>
      <c r="D164" s="91" t="str">
        <f t="array" ref="D164">IFERROR(INDEX(data!E$3:E$3000, SMALL(IF(ISBLANK($F$3),IF(data!$D$3:$D$3000=$D$3,ROW(data!E$3:E$3000)-ROW(data!E$3)+1),IF(data!$D$3:$D$3000=$D$3,IF(data!$E$3:$E$3000=$F$3, ROW(data!E$3:E$3000)-ROW(data!E$3)+1))),ROWS(data!E$3:E161))),"")</f>
        <v/>
      </c>
      <c r="E164" s="85" t="str">
        <f t="array" ref="E164">IFERROR(INDEX(data!F$3:F$3000, SMALL(IF(ISBLANK($F$3),IF(data!$D$3:$D$3000=$D$3,ROW(data!F$3:F$3000)-ROW(data!F$3)+1),IF(data!$D$3:$D$3000=$D$3,IF(data!$E$3:$E$3000=$F$3, ROW(data!F$3:F$3000)-ROW(data!F$3)+1))),ROWS(data!F$3:F161))),"")</f>
        <v/>
      </c>
      <c r="F164" s="85" t="str">
        <f t="array" ref="F164">IFERROR(INDEX(data!G$3:G$3000, SMALL(IF(ISBLANK($F$3),IF(data!$D$3:$D$3000=$D$3,ROW(data!G$3:G$3000)-ROW(data!G$3)+1),IF(data!$D$3:$D$3000=$D$3,IF(data!$E$3:$E$3000=$F$3, ROW(data!G$3:G$3000)-ROW(data!G$3)+1))),ROWS(data!G$3:G161))),"")</f>
        <v/>
      </c>
      <c r="G164" s="85" t="str">
        <f t="shared" si="2"/>
        <v/>
      </c>
    </row>
    <row r="165" spans="1:7">
      <c r="A165" s="88" t="str">
        <f t="array" ref="A165">IFERROR(INDEX(data!A$3:A$3000, SMALL(IF(ISBLANK($F$3),IF(data!$D$3:$D$3000=$D$3,ROW(data!A$3:A$3000)-ROW(data!A$3)+1),IF(data!$D$3:$D$3000=$D$3,IF(data!$E$3:$E$3000=$F$3, ROW(data!A$3:A$3000)-ROW(data!A$3)+1))),ROWS(data!A$3:A162))),"")</f>
        <v/>
      </c>
      <c r="B165" s="89" t="str">
        <f t="array" ref="B165">IFERROR(INDEX(data!B$3:B$3000, SMALL(IF(ISBLANK($F$3),IF(data!$D$3:$D$3000=$D$3,ROW(data!B$3:B$3000)-ROW(data!B$3)+1),IF(data!$D$3:$D$3000=$D$3,IF(data!$E$3:$E$3000=$F$3, ROW(data!B$3:B$3000)-ROW(data!B$3)+1))),ROWS(data!B$3:B162))),"")</f>
        <v/>
      </c>
      <c r="C165" s="84" t="str">
        <f t="array" ref="C165">IFERROR(INDEX(data!C$3:C$3000, SMALL(IF(ISBLANK($F$3),IF(data!$D$3:$D$3000=$D$3,ROW(data!C$3:C$3000)-ROW(data!C$3)+1),IF(data!$D$3:$D$3000=$D$3,IF(data!$E$3:$E$3000=$F$3, ROW(data!C$3:C$3000)-ROW(data!C$3)+1))),ROWS(data!C$3:C162))),"")</f>
        <v/>
      </c>
      <c r="D165" s="90" t="str">
        <f t="array" ref="D165">IFERROR(INDEX(data!E$3:E$3000, SMALL(IF(ISBLANK($F$3),IF(data!$D$3:$D$3000=$D$3,ROW(data!E$3:E$3000)-ROW(data!E$3)+1),IF(data!$D$3:$D$3000=$D$3,IF(data!$E$3:$E$3000=$F$3, ROW(data!E$3:E$3000)-ROW(data!E$3)+1))),ROWS(data!E$3:E162))),"")</f>
        <v/>
      </c>
      <c r="E165" s="85" t="str">
        <f t="array" ref="E165">IFERROR(INDEX(data!F$3:F$3000, SMALL(IF(ISBLANK($F$3),IF(data!$D$3:$D$3000=$D$3,ROW(data!F$3:F$3000)-ROW(data!F$3)+1),IF(data!$D$3:$D$3000=$D$3,IF(data!$E$3:$E$3000=$F$3, ROW(data!F$3:F$3000)-ROW(data!F$3)+1))),ROWS(data!F$3:F162))),"")</f>
        <v/>
      </c>
      <c r="F165" s="85" t="str">
        <f t="array" ref="F165">IFERROR(INDEX(data!G$3:G$3000, SMALL(IF(ISBLANK($F$3),IF(data!$D$3:$D$3000=$D$3,ROW(data!G$3:G$3000)-ROW(data!G$3)+1),IF(data!$D$3:$D$3000=$D$3,IF(data!$E$3:$E$3000=$F$3, ROW(data!G$3:G$3000)-ROW(data!G$3)+1))),ROWS(data!G$3:G162))),"")</f>
        <v/>
      </c>
      <c r="G165" s="85" t="str">
        <f t="shared" si="2"/>
        <v/>
      </c>
    </row>
    <row r="166" spans="1:7">
      <c r="A166" s="91" t="str">
        <f t="array" ref="A166">IFERROR(INDEX(data!A$3:A$3000, SMALL(IF(ISBLANK($F$3),IF(data!$D$3:$D$3000=$D$3,ROW(data!A$3:A$3000)-ROW(data!A$3)+1),IF(data!$D$3:$D$3000=$D$3,IF(data!$E$3:$E$3000=$F$3, ROW(data!A$3:A$3000)-ROW(data!A$3)+1))),ROWS(data!A$3:A163))),"")</f>
        <v/>
      </c>
      <c r="B166" s="92" t="str">
        <f t="array" ref="B166">IFERROR(INDEX(data!B$3:B$3000, SMALL(IF(ISBLANK($F$3),IF(data!$D$3:$D$3000=$D$3,ROW(data!B$3:B$3000)-ROW(data!B$3)+1),IF(data!$D$3:$D$3000=$D$3,IF(data!$E$3:$E$3000=$F$3, ROW(data!B$3:B$3000)-ROW(data!B$3)+1))),ROWS(data!B$3:B163))),"")</f>
        <v/>
      </c>
      <c r="C166" s="92" t="str">
        <f t="array" ref="C166">IFERROR(INDEX(data!C$3:C$3000, SMALL(IF(ISBLANK($F$3),IF(data!$D$3:$D$3000=$D$3,ROW(data!C$3:C$3000)-ROW(data!C$3)+1),IF(data!$D$3:$D$3000=$D$3,IF(data!$E$3:$E$3000=$F$3, ROW(data!C$3:C$3000)-ROW(data!C$3)+1))),ROWS(data!C$3:C163))),"")</f>
        <v/>
      </c>
      <c r="D166" s="91" t="str">
        <f t="array" ref="D166">IFERROR(INDEX(data!E$3:E$3000, SMALL(IF(ISBLANK($F$3),IF(data!$D$3:$D$3000=$D$3,ROW(data!E$3:E$3000)-ROW(data!E$3)+1),IF(data!$D$3:$D$3000=$D$3,IF(data!$E$3:$E$3000=$F$3, ROW(data!E$3:E$3000)-ROW(data!E$3)+1))),ROWS(data!E$3:E163))),"")</f>
        <v/>
      </c>
      <c r="E166" s="85" t="str">
        <f t="array" ref="E166">IFERROR(INDEX(data!F$3:F$3000, SMALL(IF(ISBLANK($F$3),IF(data!$D$3:$D$3000=$D$3,ROW(data!F$3:F$3000)-ROW(data!F$3)+1),IF(data!$D$3:$D$3000=$D$3,IF(data!$E$3:$E$3000=$F$3, ROW(data!F$3:F$3000)-ROW(data!F$3)+1))),ROWS(data!F$3:F163))),"")</f>
        <v/>
      </c>
      <c r="F166" s="85" t="str">
        <f t="array" ref="F166">IFERROR(INDEX(data!G$3:G$3000, SMALL(IF(ISBLANK($F$3),IF(data!$D$3:$D$3000=$D$3,ROW(data!G$3:G$3000)-ROW(data!G$3)+1),IF(data!$D$3:$D$3000=$D$3,IF(data!$E$3:$E$3000=$F$3, ROW(data!G$3:G$3000)-ROW(data!G$3)+1))),ROWS(data!G$3:G163))),"")</f>
        <v/>
      </c>
      <c r="G166" s="85" t="str">
        <f t="shared" si="2"/>
        <v/>
      </c>
    </row>
    <row r="167" spans="1:7">
      <c r="A167" s="88" t="str">
        <f t="array" ref="A167">IFERROR(INDEX(data!A$3:A$3000, SMALL(IF(ISBLANK($F$3),IF(data!$D$3:$D$3000=$D$3,ROW(data!A$3:A$3000)-ROW(data!A$3)+1),IF(data!$D$3:$D$3000=$D$3,IF(data!$E$3:$E$3000=$F$3, ROW(data!A$3:A$3000)-ROW(data!A$3)+1))),ROWS(data!A$3:A164))),"")</f>
        <v/>
      </c>
      <c r="B167" s="89" t="str">
        <f t="array" ref="B167">IFERROR(INDEX(data!B$3:B$3000, SMALL(IF(ISBLANK($F$3),IF(data!$D$3:$D$3000=$D$3,ROW(data!B$3:B$3000)-ROW(data!B$3)+1),IF(data!$D$3:$D$3000=$D$3,IF(data!$E$3:$E$3000=$F$3, ROW(data!B$3:B$3000)-ROW(data!B$3)+1))),ROWS(data!B$3:B164))),"")</f>
        <v/>
      </c>
      <c r="C167" s="84" t="str">
        <f t="array" ref="C167">IFERROR(INDEX(data!C$3:C$3000, SMALL(IF(ISBLANK($F$3),IF(data!$D$3:$D$3000=$D$3,ROW(data!C$3:C$3000)-ROW(data!C$3)+1),IF(data!$D$3:$D$3000=$D$3,IF(data!$E$3:$E$3000=$F$3, ROW(data!C$3:C$3000)-ROW(data!C$3)+1))),ROWS(data!C$3:C164))),"")</f>
        <v/>
      </c>
      <c r="D167" s="90" t="str">
        <f t="array" ref="D167">IFERROR(INDEX(data!E$3:E$3000, SMALL(IF(ISBLANK($F$3),IF(data!$D$3:$D$3000=$D$3,ROW(data!E$3:E$3000)-ROW(data!E$3)+1),IF(data!$D$3:$D$3000=$D$3,IF(data!$E$3:$E$3000=$F$3, ROW(data!E$3:E$3000)-ROW(data!E$3)+1))),ROWS(data!E$3:E164))),"")</f>
        <v/>
      </c>
      <c r="E167" s="85" t="str">
        <f t="array" ref="E167">IFERROR(INDEX(data!F$3:F$3000, SMALL(IF(ISBLANK($F$3),IF(data!$D$3:$D$3000=$D$3,ROW(data!F$3:F$3000)-ROW(data!F$3)+1),IF(data!$D$3:$D$3000=$D$3,IF(data!$E$3:$E$3000=$F$3, ROW(data!F$3:F$3000)-ROW(data!F$3)+1))),ROWS(data!F$3:F164))),"")</f>
        <v/>
      </c>
      <c r="F167" s="85" t="str">
        <f t="array" ref="F167">IFERROR(INDEX(data!G$3:G$3000, SMALL(IF(ISBLANK($F$3),IF(data!$D$3:$D$3000=$D$3,ROW(data!G$3:G$3000)-ROW(data!G$3)+1),IF(data!$D$3:$D$3000=$D$3,IF(data!$E$3:$E$3000=$F$3, ROW(data!G$3:G$3000)-ROW(data!G$3)+1))),ROWS(data!G$3:G164))),"")</f>
        <v/>
      </c>
      <c r="G167" s="85" t="str">
        <f t="shared" si="2"/>
        <v/>
      </c>
    </row>
    <row r="168" spans="1:7">
      <c r="A168" s="91" t="str">
        <f t="array" ref="A168">IFERROR(INDEX(data!A$3:A$3000, SMALL(IF(ISBLANK($F$3),IF(data!$D$3:$D$3000=$D$3,ROW(data!A$3:A$3000)-ROW(data!A$3)+1),IF(data!$D$3:$D$3000=$D$3,IF(data!$E$3:$E$3000=$F$3, ROW(data!A$3:A$3000)-ROW(data!A$3)+1))),ROWS(data!A$3:A165))),"")</f>
        <v/>
      </c>
      <c r="B168" s="92" t="str">
        <f t="array" ref="B168">IFERROR(INDEX(data!B$3:B$3000, SMALL(IF(ISBLANK($F$3),IF(data!$D$3:$D$3000=$D$3,ROW(data!B$3:B$3000)-ROW(data!B$3)+1),IF(data!$D$3:$D$3000=$D$3,IF(data!$E$3:$E$3000=$F$3, ROW(data!B$3:B$3000)-ROW(data!B$3)+1))),ROWS(data!B$3:B165))),"")</f>
        <v/>
      </c>
      <c r="C168" s="92" t="str">
        <f t="array" ref="C168">IFERROR(INDEX(data!C$3:C$3000, SMALL(IF(ISBLANK($F$3),IF(data!$D$3:$D$3000=$D$3,ROW(data!C$3:C$3000)-ROW(data!C$3)+1),IF(data!$D$3:$D$3000=$D$3,IF(data!$E$3:$E$3000=$F$3, ROW(data!C$3:C$3000)-ROW(data!C$3)+1))),ROWS(data!C$3:C165))),"")</f>
        <v/>
      </c>
      <c r="D168" s="91" t="str">
        <f t="array" ref="D168">IFERROR(INDEX(data!E$3:E$3000, SMALL(IF(ISBLANK($F$3),IF(data!$D$3:$D$3000=$D$3,ROW(data!E$3:E$3000)-ROW(data!E$3)+1),IF(data!$D$3:$D$3000=$D$3,IF(data!$E$3:$E$3000=$F$3, ROW(data!E$3:E$3000)-ROW(data!E$3)+1))),ROWS(data!E$3:E165))),"")</f>
        <v/>
      </c>
      <c r="E168" s="85" t="str">
        <f t="array" ref="E168">IFERROR(INDEX(data!F$3:F$3000, SMALL(IF(ISBLANK($F$3),IF(data!$D$3:$D$3000=$D$3,ROW(data!F$3:F$3000)-ROW(data!F$3)+1),IF(data!$D$3:$D$3000=$D$3,IF(data!$E$3:$E$3000=$F$3, ROW(data!F$3:F$3000)-ROW(data!F$3)+1))),ROWS(data!F$3:F165))),"")</f>
        <v/>
      </c>
      <c r="F168" s="85" t="str">
        <f t="array" ref="F168">IFERROR(INDEX(data!G$3:G$3000, SMALL(IF(ISBLANK($F$3),IF(data!$D$3:$D$3000=$D$3,ROW(data!G$3:G$3000)-ROW(data!G$3)+1),IF(data!$D$3:$D$3000=$D$3,IF(data!$E$3:$E$3000=$F$3, ROW(data!G$3:G$3000)-ROW(data!G$3)+1))),ROWS(data!G$3:G165))),"")</f>
        <v/>
      </c>
      <c r="G168" s="85" t="str">
        <f t="shared" si="2"/>
        <v/>
      </c>
    </row>
    <row r="169" spans="1:7">
      <c r="A169" s="88" t="str">
        <f t="array" ref="A169">IFERROR(INDEX(data!A$3:A$3000, SMALL(IF(ISBLANK($F$3),IF(data!$D$3:$D$3000=$D$3,ROW(data!A$3:A$3000)-ROW(data!A$3)+1),IF(data!$D$3:$D$3000=$D$3,IF(data!$E$3:$E$3000=$F$3, ROW(data!A$3:A$3000)-ROW(data!A$3)+1))),ROWS(data!A$3:A166))),"")</f>
        <v/>
      </c>
      <c r="B169" s="89" t="str">
        <f t="array" ref="B169">IFERROR(INDEX(data!B$3:B$3000, SMALL(IF(ISBLANK($F$3),IF(data!$D$3:$D$3000=$D$3,ROW(data!B$3:B$3000)-ROW(data!B$3)+1),IF(data!$D$3:$D$3000=$D$3,IF(data!$E$3:$E$3000=$F$3, ROW(data!B$3:B$3000)-ROW(data!B$3)+1))),ROWS(data!B$3:B166))),"")</f>
        <v/>
      </c>
      <c r="C169" s="84" t="str">
        <f t="array" ref="C169">IFERROR(INDEX(data!C$3:C$3000, SMALL(IF(ISBLANK($F$3),IF(data!$D$3:$D$3000=$D$3,ROW(data!C$3:C$3000)-ROW(data!C$3)+1),IF(data!$D$3:$D$3000=$D$3,IF(data!$E$3:$E$3000=$F$3, ROW(data!C$3:C$3000)-ROW(data!C$3)+1))),ROWS(data!C$3:C166))),"")</f>
        <v/>
      </c>
      <c r="D169" s="90" t="str">
        <f t="array" ref="D169">IFERROR(INDEX(data!E$3:E$3000, SMALL(IF(ISBLANK($F$3),IF(data!$D$3:$D$3000=$D$3,ROW(data!E$3:E$3000)-ROW(data!E$3)+1),IF(data!$D$3:$D$3000=$D$3,IF(data!$E$3:$E$3000=$F$3, ROW(data!E$3:E$3000)-ROW(data!E$3)+1))),ROWS(data!E$3:E166))),"")</f>
        <v/>
      </c>
      <c r="E169" s="85" t="str">
        <f t="array" ref="E169">IFERROR(INDEX(data!F$3:F$3000, SMALL(IF(ISBLANK($F$3),IF(data!$D$3:$D$3000=$D$3,ROW(data!F$3:F$3000)-ROW(data!F$3)+1),IF(data!$D$3:$D$3000=$D$3,IF(data!$E$3:$E$3000=$F$3, ROW(data!F$3:F$3000)-ROW(data!F$3)+1))),ROWS(data!F$3:F166))),"")</f>
        <v/>
      </c>
      <c r="F169" s="85" t="str">
        <f t="array" ref="F169">IFERROR(INDEX(data!G$3:G$3000, SMALL(IF(ISBLANK($F$3),IF(data!$D$3:$D$3000=$D$3,ROW(data!G$3:G$3000)-ROW(data!G$3)+1),IF(data!$D$3:$D$3000=$D$3,IF(data!$E$3:$E$3000=$F$3, ROW(data!G$3:G$3000)-ROW(data!G$3)+1))),ROWS(data!G$3:G166))),"")</f>
        <v/>
      </c>
      <c r="G169" s="85" t="str">
        <f t="shared" si="2"/>
        <v/>
      </c>
    </row>
    <row r="170" spans="1:7">
      <c r="A170" s="91" t="str">
        <f t="array" ref="A170">IFERROR(INDEX(data!A$3:A$3000, SMALL(IF(ISBLANK($F$3),IF(data!$D$3:$D$3000=$D$3,ROW(data!A$3:A$3000)-ROW(data!A$3)+1),IF(data!$D$3:$D$3000=$D$3,IF(data!$E$3:$E$3000=$F$3, ROW(data!A$3:A$3000)-ROW(data!A$3)+1))),ROWS(data!A$3:A167))),"")</f>
        <v/>
      </c>
      <c r="B170" s="92" t="str">
        <f t="array" ref="B170">IFERROR(INDEX(data!B$3:B$3000, SMALL(IF(ISBLANK($F$3),IF(data!$D$3:$D$3000=$D$3,ROW(data!B$3:B$3000)-ROW(data!B$3)+1),IF(data!$D$3:$D$3000=$D$3,IF(data!$E$3:$E$3000=$F$3, ROW(data!B$3:B$3000)-ROW(data!B$3)+1))),ROWS(data!B$3:B167))),"")</f>
        <v/>
      </c>
      <c r="C170" s="92" t="str">
        <f t="array" ref="C170">IFERROR(INDEX(data!C$3:C$3000, SMALL(IF(ISBLANK($F$3),IF(data!$D$3:$D$3000=$D$3,ROW(data!C$3:C$3000)-ROW(data!C$3)+1),IF(data!$D$3:$D$3000=$D$3,IF(data!$E$3:$E$3000=$F$3, ROW(data!C$3:C$3000)-ROW(data!C$3)+1))),ROWS(data!C$3:C167))),"")</f>
        <v/>
      </c>
      <c r="D170" s="91" t="str">
        <f t="array" ref="D170">IFERROR(INDEX(data!E$3:E$3000, SMALL(IF(ISBLANK($F$3),IF(data!$D$3:$D$3000=$D$3,ROW(data!E$3:E$3000)-ROW(data!E$3)+1),IF(data!$D$3:$D$3000=$D$3,IF(data!$E$3:$E$3000=$F$3, ROW(data!E$3:E$3000)-ROW(data!E$3)+1))),ROWS(data!E$3:E167))),"")</f>
        <v/>
      </c>
      <c r="E170" s="85" t="str">
        <f t="array" ref="E170">IFERROR(INDEX(data!F$3:F$3000, SMALL(IF(ISBLANK($F$3),IF(data!$D$3:$D$3000=$D$3,ROW(data!F$3:F$3000)-ROW(data!F$3)+1),IF(data!$D$3:$D$3000=$D$3,IF(data!$E$3:$E$3000=$F$3, ROW(data!F$3:F$3000)-ROW(data!F$3)+1))),ROWS(data!F$3:F167))),"")</f>
        <v/>
      </c>
      <c r="F170" s="85" t="str">
        <f t="array" ref="F170">IFERROR(INDEX(data!G$3:G$3000, SMALL(IF(ISBLANK($F$3),IF(data!$D$3:$D$3000=$D$3,ROW(data!G$3:G$3000)-ROW(data!G$3)+1),IF(data!$D$3:$D$3000=$D$3,IF(data!$E$3:$E$3000=$F$3, ROW(data!G$3:G$3000)-ROW(data!G$3)+1))),ROWS(data!G$3:G167))),"")</f>
        <v/>
      </c>
      <c r="G170" s="85" t="str">
        <f t="shared" si="2"/>
        <v/>
      </c>
    </row>
    <row r="171" spans="1:7">
      <c r="A171" s="88" t="str">
        <f t="array" ref="A171">IFERROR(INDEX(data!A$3:A$3000, SMALL(IF(ISBLANK($F$3),IF(data!$D$3:$D$3000=$D$3,ROW(data!A$3:A$3000)-ROW(data!A$3)+1),IF(data!$D$3:$D$3000=$D$3,IF(data!$E$3:$E$3000=$F$3, ROW(data!A$3:A$3000)-ROW(data!A$3)+1))),ROWS(data!A$3:A168))),"")</f>
        <v/>
      </c>
      <c r="B171" s="89" t="str">
        <f t="array" ref="B171">IFERROR(INDEX(data!B$3:B$3000, SMALL(IF(ISBLANK($F$3),IF(data!$D$3:$D$3000=$D$3,ROW(data!B$3:B$3000)-ROW(data!B$3)+1),IF(data!$D$3:$D$3000=$D$3,IF(data!$E$3:$E$3000=$F$3, ROW(data!B$3:B$3000)-ROW(data!B$3)+1))),ROWS(data!B$3:B168))),"")</f>
        <v/>
      </c>
      <c r="C171" s="84" t="str">
        <f t="array" ref="C171">IFERROR(INDEX(data!C$3:C$3000, SMALL(IF(ISBLANK($F$3),IF(data!$D$3:$D$3000=$D$3,ROW(data!C$3:C$3000)-ROW(data!C$3)+1),IF(data!$D$3:$D$3000=$D$3,IF(data!$E$3:$E$3000=$F$3, ROW(data!C$3:C$3000)-ROW(data!C$3)+1))),ROWS(data!C$3:C168))),"")</f>
        <v/>
      </c>
      <c r="D171" s="90" t="str">
        <f t="array" ref="D171">IFERROR(INDEX(data!E$3:E$3000, SMALL(IF(ISBLANK($F$3),IF(data!$D$3:$D$3000=$D$3,ROW(data!E$3:E$3000)-ROW(data!E$3)+1),IF(data!$D$3:$D$3000=$D$3,IF(data!$E$3:$E$3000=$F$3, ROW(data!E$3:E$3000)-ROW(data!E$3)+1))),ROWS(data!E$3:E168))),"")</f>
        <v/>
      </c>
      <c r="E171" s="85" t="str">
        <f t="array" ref="E171">IFERROR(INDEX(data!F$3:F$3000, SMALL(IF(ISBLANK($F$3),IF(data!$D$3:$D$3000=$D$3,ROW(data!F$3:F$3000)-ROW(data!F$3)+1),IF(data!$D$3:$D$3000=$D$3,IF(data!$E$3:$E$3000=$F$3, ROW(data!F$3:F$3000)-ROW(data!F$3)+1))),ROWS(data!F$3:F168))),"")</f>
        <v/>
      </c>
      <c r="F171" s="85" t="str">
        <f t="array" ref="F171">IFERROR(INDEX(data!G$3:G$3000, SMALL(IF(ISBLANK($F$3),IF(data!$D$3:$D$3000=$D$3,ROW(data!G$3:G$3000)-ROW(data!G$3)+1),IF(data!$D$3:$D$3000=$D$3,IF(data!$E$3:$E$3000=$F$3, ROW(data!G$3:G$3000)-ROW(data!G$3)+1))),ROWS(data!G$3:G168))),"")</f>
        <v/>
      </c>
      <c r="G171" s="85" t="str">
        <f t="shared" ref="G171:G234" si="3">IF(OR(ISNUMBER(F171), ISNUMBER(E171)),G170+E171-F171, "")</f>
        <v/>
      </c>
    </row>
    <row r="172" spans="1:7">
      <c r="A172" s="91" t="str">
        <f t="array" ref="A172">IFERROR(INDEX(data!A$3:A$3000, SMALL(IF(ISBLANK($F$3),IF(data!$D$3:$D$3000=$D$3,ROW(data!A$3:A$3000)-ROW(data!A$3)+1),IF(data!$D$3:$D$3000=$D$3,IF(data!$E$3:$E$3000=$F$3, ROW(data!A$3:A$3000)-ROW(data!A$3)+1))),ROWS(data!A$3:A169))),"")</f>
        <v/>
      </c>
      <c r="B172" s="92" t="str">
        <f t="array" ref="B172">IFERROR(INDEX(data!B$3:B$3000, SMALL(IF(ISBLANK($F$3),IF(data!$D$3:$D$3000=$D$3,ROW(data!B$3:B$3000)-ROW(data!B$3)+1),IF(data!$D$3:$D$3000=$D$3,IF(data!$E$3:$E$3000=$F$3, ROW(data!B$3:B$3000)-ROW(data!B$3)+1))),ROWS(data!B$3:B169))),"")</f>
        <v/>
      </c>
      <c r="C172" s="92" t="str">
        <f t="array" ref="C172">IFERROR(INDEX(data!C$3:C$3000, SMALL(IF(ISBLANK($F$3),IF(data!$D$3:$D$3000=$D$3,ROW(data!C$3:C$3000)-ROW(data!C$3)+1),IF(data!$D$3:$D$3000=$D$3,IF(data!$E$3:$E$3000=$F$3, ROW(data!C$3:C$3000)-ROW(data!C$3)+1))),ROWS(data!C$3:C169))),"")</f>
        <v/>
      </c>
      <c r="D172" s="91" t="str">
        <f t="array" ref="D172">IFERROR(INDEX(data!E$3:E$3000, SMALL(IF(ISBLANK($F$3),IF(data!$D$3:$D$3000=$D$3,ROW(data!E$3:E$3000)-ROW(data!E$3)+1),IF(data!$D$3:$D$3000=$D$3,IF(data!$E$3:$E$3000=$F$3, ROW(data!E$3:E$3000)-ROW(data!E$3)+1))),ROWS(data!E$3:E169))),"")</f>
        <v/>
      </c>
      <c r="E172" s="85" t="str">
        <f t="array" ref="E172">IFERROR(INDEX(data!F$3:F$3000, SMALL(IF(ISBLANK($F$3),IF(data!$D$3:$D$3000=$D$3,ROW(data!F$3:F$3000)-ROW(data!F$3)+1),IF(data!$D$3:$D$3000=$D$3,IF(data!$E$3:$E$3000=$F$3, ROW(data!F$3:F$3000)-ROW(data!F$3)+1))),ROWS(data!F$3:F169))),"")</f>
        <v/>
      </c>
      <c r="F172" s="85" t="str">
        <f t="array" ref="F172">IFERROR(INDEX(data!G$3:G$3000, SMALL(IF(ISBLANK($F$3),IF(data!$D$3:$D$3000=$D$3,ROW(data!G$3:G$3000)-ROW(data!G$3)+1),IF(data!$D$3:$D$3000=$D$3,IF(data!$E$3:$E$3000=$F$3, ROW(data!G$3:G$3000)-ROW(data!G$3)+1))),ROWS(data!G$3:G169))),"")</f>
        <v/>
      </c>
      <c r="G172" s="85" t="str">
        <f t="shared" si="3"/>
        <v/>
      </c>
    </row>
    <row r="173" spans="1:7">
      <c r="A173" s="88" t="str">
        <f t="array" ref="A173">IFERROR(INDEX(data!A$3:A$3000, SMALL(IF(ISBLANK($F$3),IF(data!$D$3:$D$3000=$D$3,ROW(data!A$3:A$3000)-ROW(data!A$3)+1),IF(data!$D$3:$D$3000=$D$3,IF(data!$E$3:$E$3000=$F$3, ROW(data!A$3:A$3000)-ROW(data!A$3)+1))),ROWS(data!A$3:A170))),"")</f>
        <v/>
      </c>
      <c r="B173" s="89" t="str">
        <f t="array" ref="B173">IFERROR(INDEX(data!B$3:B$3000, SMALL(IF(ISBLANK($F$3),IF(data!$D$3:$D$3000=$D$3,ROW(data!B$3:B$3000)-ROW(data!B$3)+1),IF(data!$D$3:$D$3000=$D$3,IF(data!$E$3:$E$3000=$F$3, ROW(data!B$3:B$3000)-ROW(data!B$3)+1))),ROWS(data!B$3:B170))),"")</f>
        <v/>
      </c>
      <c r="C173" s="84" t="str">
        <f t="array" ref="C173">IFERROR(INDEX(data!C$3:C$3000, SMALL(IF(ISBLANK($F$3),IF(data!$D$3:$D$3000=$D$3,ROW(data!C$3:C$3000)-ROW(data!C$3)+1),IF(data!$D$3:$D$3000=$D$3,IF(data!$E$3:$E$3000=$F$3, ROW(data!C$3:C$3000)-ROW(data!C$3)+1))),ROWS(data!C$3:C170))),"")</f>
        <v/>
      </c>
      <c r="D173" s="90" t="str">
        <f t="array" ref="D173">IFERROR(INDEX(data!E$3:E$3000, SMALL(IF(ISBLANK($F$3),IF(data!$D$3:$D$3000=$D$3,ROW(data!E$3:E$3000)-ROW(data!E$3)+1),IF(data!$D$3:$D$3000=$D$3,IF(data!$E$3:$E$3000=$F$3, ROW(data!E$3:E$3000)-ROW(data!E$3)+1))),ROWS(data!E$3:E170))),"")</f>
        <v/>
      </c>
      <c r="E173" s="85" t="str">
        <f t="array" ref="E173">IFERROR(INDEX(data!F$3:F$3000, SMALL(IF(ISBLANK($F$3),IF(data!$D$3:$D$3000=$D$3,ROW(data!F$3:F$3000)-ROW(data!F$3)+1),IF(data!$D$3:$D$3000=$D$3,IF(data!$E$3:$E$3000=$F$3, ROW(data!F$3:F$3000)-ROW(data!F$3)+1))),ROWS(data!F$3:F170))),"")</f>
        <v/>
      </c>
      <c r="F173" s="85" t="str">
        <f t="array" ref="F173">IFERROR(INDEX(data!G$3:G$3000, SMALL(IF(ISBLANK($F$3),IF(data!$D$3:$D$3000=$D$3,ROW(data!G$3:G$3000)-ROW(data!G$3)+1),IF(data!$D$3:$D$3000=$D$3,IF(data!$E$3:$E$3000=$F$3, ROW(data!G$3:G$3000)-ROW(data!G$3)+1))),ROWS(data!G$3:G170))),"")</f>
        <v/>
      </c>
      <c r="G173" s="85" t="str">
        <f t="shared" si="3"/>
        <v/>
      </c>
    </row>
    <row r="174" spans="1:7">
      <c r="A174" s="91" t="str">
        <f t="array" ref="A174">IFERROR(INDEX(data!A$3:A$3000, SMALL(IF(ISBLANK($F$3),IF(data!$D$3:$D$3000=$D$3,ROW(data!A$3:A$3000)-ROW(data!A$3)+1),IF(data!$D$3:$D$3000=$D$3,IF(data!$E$3:$E$3000=$F$3, ROW(data!A$3:A$3000)-ROW(data!A$3)+1))),ROWS(data!A$3:A171))),"")</f>
        <v/>
      </c>
      <c r="B174" s="92" t="str">
        <f t="array" ref="B174">IFERROR(INDEX(data!B$3:B$3000, SMALL(IF(ISBLANK($F$3),IF(data!$D$3:$D$3000=$D$3,ROW(data!B$3:B$3000)-ROW(data!B$3)+1),IF(data!$D$3:$D$3000=$D$3,IF(data!$E$3:$E$3000=$F$3, ROW(data!B$3:B$3000)-ROW(data!B$3)+1))),ROWS(data!B$3:B171))),"")</f>
        <v/>
      </c>
      <c r="C174" s="92" t="str">
        <f t="array" ref="C174">IFERROR(INDEX(data!C$3:C$3000, SMALL(IF(ISBLANK($F$3),IF(data!$D$3:$D$3000=$D$3,ROW(data!C$3:C$3000)-ROW(data!C$3)+1),IF(data!$D$3:$D$3000=$D$3,IF(data!$E$3:$E$3000=$F$3, ROW(data!C$3:C$3000)-ROW(data!C$3)+1))),ROWS(data!C$3:C171))),"")</f>
        <v/>
      </c>
      <c r="D174" s="91" t="str">
        <f t="array" ref="D174">IFERROR(INDEX(data!E$3:E$3000, SMALL(IF(ISBLANK($F$3),IF(data!$D$3:$D$3000=$D$3,ROW(data!E$3:E$3000)-ROW(data!E$3)+1),IF(data!$D$3:$D$3000=$D$3,IF(data!$E$3:$E$3000=$F$3, ROW(data!E$3:E$3000)-ROW(data!E$3)+1))),ROWS(data!E$3:E171))),"")</f>
        <v/>
      </c>
      <c r="E174" s="85" t="str">
        <f t="array" ref="E174">IFERROR(INDEX(data!F$3:F$3000, SMALL(IF(ISBLANK($F$3),IF(data!$D$3:$D$3000=$D$3,ROW(data!F$3:F$3000)-ROW(data!F$3)+1),IF(data!$D$3:$D$3000=$D$3,IF(data!$E$3:$E$3000=$F$3, ROW(data!F$3:F$3000)-ROW(data!F$3)+1))),ROWS(data!F$3:F171))),"")</f>
        <v/>
      </c>
      <c r="F174" s="85" t="str">
        <f t="array" ref="F174">IFERROR(INDEX(data!G$3:G$3000, SMALL(IF(ISBLANK($F$3),IF(data!$D$3:$D$3000=$D$3,ROW(data!G$3:G$3000)-ROW(data!G$3)+1),IF(data!$D$3:$D$3000=$D$3,IF(data!$E$3:$E$3000=$F$3, ROW(data!G$3:G$3000)-ROW(data!G$3)+1))),ROWS(data!G$3:G171))),"")</f>
        <v/>
      </c>
      <c r="G174" s="85" t="str">
        <f t="shared" si="3"/>
        <v/>
      </c>
    </row>
    <row r="175" spans="1:7">
      <c r="A175" s="88" t="str">
        <f t="array" ref="A175">IFERROR(INDEX(data!A$3:A$3000, SMALL(IF(ISBLANK($F$3),IF(data!$D$3:$D$3000=$D$3,ROW(data!A$3:A$3000)-ROW(data!A$3)+1),IF(data!$D$3:$D$3000=$D$3,IF(data!$E$3:$E$3000=$F$3, ROW(data!A$3:A$3000)-ROW(data!A$3)+1))),ROWS(data!A$3:A172))),"")</f>
        <v/>
      </c>
      <c r="B175" s="89" t="str">
        <f t="array" ref="B175">IFERROR(INDEX(data!B$3:B$3000, SMALL(IF(ISBLANK($F$3),IF(data!$D$3:$D$3000=$D$3,ROW(data!B$3:B$3000)-ROW(data!B$3)+1),IF(data!$D$3:$D$3000=$D$3,IF(data!$E$3:$E$3000=$F$3, ROW(data!B$3:B$3000)-ROW(data!B$3)+1))),ROWS(data!B$3:B172))),"")</f>
        <v/>
      </c>
      <c r="C175" s="84" t="str">
        <f t="array" ref="C175">IFERROR(INDEX(data!C$3:C$3000, SMALL(IF(ISBLANK($F$3),IF(data!$D$3:$D$3000=$D$3,ROW(data!C$3:C$3000)-ROW(data!C$3)+1),IF(data!$D$3:$D$3000=$D$3,IF(data!$E$3:$E$3000=$F$3, ROW(data!C$3:C$3000)-ROW(data!C$3)+1))),ROWS(data!C$3:C172))),"")</f>
        <v/>
      </c>
      <c r="D175" s="90" t="str">
        <f t="array" ref="D175">IFERROR(INDEX(data!E$3:E$3000, SMALL(IF(ISBLANK($F$3),IF(data!$D$3:$D$3000=$D$3,ROW(data!E$3:E$3000)-ROW(data!E$3)+1),IF(data!$D$3:$D$3000=$D$3,IF(data!$E$3:$E$3000=$F$3, ROW(data!E$3:E$3000)-ROW(data!E$3)+1))),ROWS(data!E$3:E172))),"")</f>
        <v/>
      </c>
      <c r="E175" s="85" t="str">
        <f t="array" ref="E175">IFERROR(INDEX(data!F$3:F$3000, SMALL(IF(ISBLANK($F$3),IF(data!$D$3:$D$3000=$D$3,ROW(data!F$3:F$3000)-ROW(data!F$3)+1),IF(data!$D$3:$D$3000=$D$3,IF(data!$E$3:$E$3000=$F$3, ROW(data!F$3:F$3000)-ROW(data!F$3)+1))),ROWS(data!F$3:F172))),"")</f>
        <v/>
      </c>
      <c r="F175" s="85" t="str">
        <f t="array" ref="F175">IFERROR(INDEX(data!G$3:G$3000, SMALL(IF(ISBLANK($F$3),IF(data!$D$3:$D$3000=$D$3,ROW(data!G$3:G$3000)-ROW(data!G$3)+1),IF(data!$D$3:$D$3000=$D$3,IF(data!$E$3:$E$3000=$F$3, ROW(data!G$3:G$3000)-ROW(data!G$3)+1))),ROWS(data!G$3:G172))),"")</f>
        <v/>
      </c>
      <c r="G175" s="85" t="str">
        <f t="shared" si="3"/>
        <v/>
      </c>
    </row>
    <row r="176" spans="1:7">
      <c r="A176" s="91" t="str">
        <f t="array" ref="A176">IFERROR(INDEX(data!A$3:A$3000, SMALL(IF(ISBLANK($F$3),IF(data!$D$3:$D$3000=$D$3,ROW(data!A$3:A$3000)-ROW(data!A$3)+1),IF(data!$D$3:$D$3000=$D$3,IF(data!$E$3:$E$3000=$F$3, ROW(data!A$3:A$3000)-ROW(data!A$3)+1))),ROWS(data!A$3:A173))),"")</f>
        <v/>
      </c>
      <c r="B176" s="92" t="str">
        <f t="array" ref="B176">IFERROR(INDEX(data!B$3:B$3000, SMALL(IF(ISBLANK($F$3),IF(data!$D$3:$D$3000=$D$3,ROW(data!B$3:B$3000)-ROW(data!B$3)+1),IF(data!$D$3:$D$3000=$D$3,IF(data!$E$3:$E$3000=$F$3, ROW(data!B$3:B$3000)-ROW(data!B$3)+1))),ROWS(data!B$3:B173))),"")</f>
        <v/>
      </c>
      <c r="C176" s="92" t="str">
        <f t="array" ref="C176">IFERROR(INDEX(data!C$3:C$3000, SMALL(IF(ISBLANK($F$3),IF(data!$D$3:$D$3000=$D$3,ROW(data!C$3:C$3000)-ROW(data!C$3)+1),IF(data!$D$3:$D$3000=$D$3,IF(data!$E$3:$E$3000=$F$3, ROW(data!C$3:C$3000)-ROW(data!C$3)+1))),ROWS(data!C$3:C173))),"")</f>
        <v/>
      </c>
      <c r="D176" s="91" t="str">
        <f t="array" ref="D176">IFERROR(INDEX(data!E$3:E$3000, SMALL(IF(ISBLANK($F$3),IF(data!$D$3:$D$3000=$D$3,ROW(data!E$3:E$3000)-ROW(data!E$3)+1),IF(data!$D$3:$D$3000=$D$3,IF(data!$E$3:$E$3000=$F$3, ROW(data!E$3:E$3000)-ROW(data!E$3)+1))),ROWS(data!E$3:E173))),"")</f>
        <v/>
      </c>
      <c r="E176" s="85" t="str">
        <f t="array" ref="E176">IFERROR(INDEX(data!F$3:F$3000, SMALL(IF(ISBLANK($F$3),IF(data!$D$3:$D$3000=$D$3,ROW(data!F$3:F$3000)-ROW(data!F$3)+1),IF(data!$D$3:$D$3000=$D$3,IF(data!$E$3:$E$3000=$F$3, ROW(data!F$3:F$3000)-ROW(data!F$3)+1))),ROWS(data!F$3:F173))),"")</f>
        <v/>
      </c>
      <c r="F176" s="85" t="str">
        <f t="array" ref="F176">IFERROR(INDEX(data!G$3:G$3000, SMALL(IF(ISBLANK($F$3),IF(data!$D$3:$D$3000=$D$3,ROW(data!G$3:G$3000)-ROW(data!G$3)+1),IF(data!$D$3:$D$3000=$D$3,IF(data!$E$3:$E$3000=$F$3, ROW(data!G$3:G$3000)-ROW(data!G$3)+1))),ROWS(data!G$3:G173))),"")</f>
        <v/>
      </c>
      <c r="G176" s="85" t="str">
        <f t="shared" si="3"/>
        <v/>
      </c>
    </row>
    <row r="177" spans="1:7">
      <c r="A177" s="88" t="str">
        <f t="array" ref="A177">IFERROR(INDEX(data!A$3:A$3000, SMALL(IF(ISBLANK($F$3),IF(data!$D$3:$D$3000=$D$3,ROW(data!A$3:A$3000)-ROW(data!A$3)+1),IF(data!$D$3:$D$3000=$D$3,IF(data!$E$3:$E$3000=$F$3, ROW(data!A$3:A$3000)-ROW(data!A$3)+1))),ROWS(data!A$3:A174))),"")</f>
        <v/>
      </c>
      <c r="B177" s="89" t="str">
        <f t="array" ref="B177">IFERROR(INDEX(data!B$3:B$3000, SMALL(IF(ISBLANK($F$3),IF(data!$D$3:$D$3000=$D$3,ROW(data!B$3:B$3000)-ROW(data!B$3)+1),IF(data!$D$3:$D$3000=$D$3,IF(data!$E$3:$E$3000=$F$3, ROW(data!B$3:B$3000)-ROW(data!B$3)+1))),ROWS(data!B$3:B174))),"")</f>
        <v/>
      </c>
      <c r="C177" s="84" t="str">
        <f t="array" ref="C177">IFERROR(INDEX(data!C$3:C$3000, SMALL(IF(ISBLANK($F$3),IF(data!$D$3:$D$3000=$D$3,ROW(data!C$3:C$3000)-ROW(data!C$3)+1),IF(data!$D$3:$D$3000=$D$3,IF(data!$E$3:$E$3000=$F$3, ROW(data!C$3:C$3000)-ROW(data!C$3)+1))),ROWS(data!C$3:C174))),"")</f>
        <v/>
      </c>
      <c r="D177" s="90" t="str">
        <f t="array" ref="D177">IFERROR(INDEX(data!E$3:E$3000, SMALL(IF(ISBLANK($F$3),IF(data!$D$3:$D$3000=$D$3,ROW(data!E$3:E$3000)-ROW(data!E$3)+1),IF(data!$D$3:$D$3000=$D$3,IF(data!$E$3:$E$3000=$F$3, ROW(data!E$3:E$3000)-ROW(data!E$3)+1))),ROWS(data!E$3:E174))),"")</f>
        <v/>
      </c>
      <c r="E177" s="85" t="str">
        <f t="array" ref="E177">IFERROR(INDEX(data!F$3:F$3000, SMALL(IF(ISBLANK($F$3),IF(data!$D$3:$D$3000=$D$3,ROW(data!F$3:F$3000)-ROW(data!F$3)+1),IF(data!$D$3:$D$3000=$D$3,IF(data!$E$3:$E$3000=$F$3, ROW(data!F$3:F$3000)-ROW(data!F$3)+1))),ROWS(data!F$3:F174))),"")</f>
        <v/>
      </c>
      <c r="F177" s="85" t="str">
        <f t="array" ref="F177">IFERROR(INDEX(data!G$3:G$3000, SMALL(IF(ISBLANK($F$3),IF(data!$D$3:$D$3000=$D$3,ROW(data!G$3:G$3000)-ROW(data!G$3)+1),IF(data!$D$3:$D$3000=$D$3,IF(data!$E$3:$E$3000=$F$3, ROW(data!G$3:G$3000)-ROW(data!G$3)+1))),ROWS(data!G$3:G174))),"")</f>
        <v/>
      </c>
      <c r="G177" s="85" t="str">
        <f t="shared" si="3"/>
        <v/>
      </c>
    </row>
    <row r="178" spans="1:7">
      <c r="A178" s="91" t="str">
        <f t="array" ref="A178">IFERROR(INDEX(data!A$3:A$3000, SMALL(IF(ISBLANK($F$3),IF(data!$D$3:$D$3000=$D$3,ROW(data!A$3:A$3000)-ROW(data!A$3)+1),IF(data!$D$3:$D$3000=$D$3,IF(data!$E$3:$E$3000=$F$3, ROW(data!A$3:A$3000)-ROW(data!A$3)+1))),ROWS(data!A$3:A175))),"")</f>
        <v/>
      </c>
      <c r="B178" s="92" t="str">
        <f t="array" ref="B178">IFERROR(INDEX(data!B$3:B$3000, SMALL(IF(ISBLANK($F$3),IF(data!$D$3:$D$3000=$D$3,ROW(data!B$3:B$3000)-ROW(data!B$3)+1),IF(data!$D$3:$D$3000=$D$3,IF(data!$E$3:$E$3000=$F$3, ROW(data!B$3:B$3000)-ROW(data!B$3)+1))),ROWS(data!B$3:B175))),"")</f>
        <v/>
      </c>
      <c r="C178" s="92" t="str">
        <f t="array" ref="C178">IFERROR(INDEX(data!C$3:C$3000, SMALL(IF(ISBLANK($F$3),IF(data!$D$3:$D$3000=$D$3,ROW(data!C$3:C$3000)-ROW(data!C$3)+1),IF(data!$D$3:$D$3000=$D$3,IF(data!$E$3:$E$3000=$F$3, ROW(data!C$3:C$3000)-ROW(data!C$3)+1))),ROWS(data!C$3:C175))),"")</f>
        <v/>
      </c>
      <c r="D178" s="91" t="str">
        <f t="array" ref="D178">IFERROR(INDEX(data!E$3:E$3000, SMALL(IF(ISBLANK($F$3),IF(data!$D$3:$D$3000=$D$3,ROW(data!E$3:E$3000)-ROW(data!E$3)+1),IF(data!$D$3:$D$3000=$D$3,IF(data!$E$3:$E$3000=$F$3, ROW(data!E$3:E$3000)-ROW(data!E$3)+1))),ROWS(data!E$3:E175))),"")</f>
        <v/>
      </c>
      <c r="E178" s="85" t="str">
        <f t="array" ref="E178">IFERROR(INDEX(data!F$3:F$3000, SMALL(IF(ISBLANK($F$3),IF(data!$D$3:$D$3000=$D$3,ROW(data!F$3:F$3000)-ROW(data!F$3)+1),IF(data!$D$3:$D$3000=$D$3,IF(data!$E$3:$E$3000=$F$3, ROW(data!F$3:F$3000)-ROW(data!F$3)+1))),ROWS(data!F$3:F175))),"")</f>
        <v/>
      </c>
      <c r="F178" s="85" t="str">
        <f t="array" ref="F178">IFERROR(INDEX(data!G$3:G$3000, SMALL(IF(ISBLANK($F$3),IF(data!$D$3:$D$3000=$D$3,ROW(data!G$3:G$3000)-ROW(data!G$3)+1),IF(data!$D$3:$D$3000=$D$3,IF(data!$E$3:$E$3000=$F$3, ROW(data!G$3:G$3000)-ROW(data!G$3)+1))),ROWS(data!G$3:G175))),"")</f>
        <v/>
      </c>
      <c r="G178" s="85" t="str">
        <f t="shared" si="3"/>
        <v/>
      </c>
    </row>
    <row r="179" spans="1:7">
      <c r="A179" s="88" t="str">
        <f t="array" ref="A179">IFERROR(INDEX(data!A$3:A$3000, SMALL(IF(ISBLANK($F$3),IF(data!$D$3:$D$3000=$D$3,ROW(data!A$3:A$3000)-ROW(data!A$3)+1),IF(data!$D$3:$D$3000=$D$3,IF(data!$E$3:$E$3000=$F$3, ROW(data!A$3:A$3000)-ROW(data!A$3)+1))),ROWS(data!A$3:A176))),"")</f>
        <v/>
      </c>
      <c r="B179" s="89" t="str">
        <f t="array" ref="B179">IFERROR(INDEX(data!B$3:B$3000, SMALL(IF(ISBLANK($F$3),IF(data!$D$3:$D$3000=$D$3,ROW(data!B$3:B$3000)-ROW(data!B$3)+1),IF(data!$D$3:$D$3000=$D$3,IF(data!$E$3:$E$3000=$F$3, ROW(data!B$3:B$3000)-ROW(data!B$3)+1))),ROWS(data!B$3:B176))),"")</f>
        <v/>
      </c>
      <c r="C179" s="84" t="str">
        <f t="array" ref="C179">IFERROR(INDEX(data!C$3:C$3000, SMALL(IF(ISBLANK($F$3),IF(data!$D$3:$D$3000=$D$3,ROW(data!C$3:C$3000)-ROW(data!C$3)+1),IF(data!$D$3:$D$3000=$D$3,IF(data!$E$3:$E$3000=$F$3, ROW(data!C$3:C$3000)-ROW(data!C$3)+1))),ROWS(data!C$3:C176))),"")</f>
        <v/>
      </c>
      <c r="D179" s="90" t="str">
        <f t="array" ref="D179">IFERROR(INDEX(data!E$3:E$3000, SMALL(IF(ISBLANK($F$3),IF(data!$D$3:$D$3000=$D$3,ROW(data!E$3:E$3000)-ROW(data!E$3)+1),IF(data!$D$3:$D$3000=$D$3,IF(data!$E$3:$E$3000=$F$3, ROW(data!E$3:E$3000)-ROW(data!E$3)+1))),ROWS(data!E$3:E176))),"")</f>
        <v/>
      </c>
      <c r="E179" s="85" t="str">
        <f t="array" ref="E179">IFERROR(INDEX(data!F$3:F$3000, SMALL(IF(ISBLANK($F$3),IF(data!$D$3:$D$3000=$D$3,ROW(data!F$3:F$3000)-ROW(data!F$3)+1),IF(data!$D$3:$D$3000=$D$3,IF(data!$E$3:$E$3000=$F$3, ROW(data!F$3:F$3000)-ROW(data!F$3)+1))),ROWS(data!F$3:F176))),"")</f>
        <v/>
      </c>
      <c r="F179" s="85" t="str">
        <f t="array" ref="F179">IFERROR(INDEX(data!G$3:G$3000, SMALL(IF(ISBLANK($F$3),IF(data!$D$3:$D$3000=$D$3,ROW(data!G$3:G$3000)-ROW(data!G$3)+1),IF(data!$D$3:$D$3000=$D$3,IF(data!$E$3:$E$3000=$F$3, ROW(data!G$3:G$3000)-ROW(data!G$3)+1))),ROWS(data!G$3:G176))),"")</f>
        <v/>
      </c>
      <c r="G179" s="85" t="str">
        <f t="shared" si="3"/>
        <v/>
      </c>
    </row>
    <row r="180" spans="1:7">
      <c r="A180" s="91" t="str">
        <f t="array" ref="A180">IFERROR(INDEX(data!A$3:A$3000, SMALL(IF(ISBLANK($F$3),IF(data!$D$3:$D$3000=$D$3,ROW(data!A$3:A$3000)-ROW(data!A$3)+1),IF(data!$D$3:$D$3000=$D$3,IF(data!$E$3:$E$3000=$F$3, ROW(data!A$3:A$3000)-ROW(data!A$3)+1))),ROWS(data!A$3:A177))),"")</f>
        <v/>
      </c>
      <c r="B180" s="92" t="str">
        <f t="array" ref="B180">IFERROR(INDEX(data!B$3:B$3000, SMALL(IF(ISBLANK($F$3),IF(data!$D$3:$D$3000=$D$3,ROW(data!B$3:B$3000)-ROW(data!B$3)+1),IF(data!$D$3:$D$3000=$D$3,IF(data!$E$3:$E$3000=$F$3, ROW(data!B$3:B$3000)-ROW(data!B$3)+1))),ROWS(data!B$3:B177))),"")</f>
        <v/>
      </c>
      <c r="C180" s="92" t="str">
        <f t="array" ref="C180">IFERROR(INDEX(data!C$3:C$3000, SMALL(IF(ISBLANK($F$3),IF(data!$D$3:$D$3000=$D$3,ROW(data!C$3:C$3000)-ROW(data!C$3)+1),IF(data!$D$3:$D$3000=$D$3,IF(data!$E$3:$E$3000=$F$3, ROW(data!C$3:C$3000)-ROW(data!C$3)+1))),ROWS(data!C$3:C177))),"")</f>
        <v/>
      </c>
      <c r="D180" s="91" t="str">
        <f t="array" ref="D180">IFERROR(INDEX(data!E$3:E$3000, SMALL(IF(ISBLANK($F$3),IF(data!$D$3:$D$3000=$D$3,ROW(data!E$3:E$3000)-ROW(data!E$3)+1),IF(data!$D$3:$D$3000=$D$3,IF(data!$E$3:$E$3000=$F$3, ROW(data!E$3:E$3000)-ROW(data!E$3)+1))),ROWS(data!E$3:E177))),"")</f>
        <v/>
      </c>
      <c r="E180" s="85" t="str">
        <f t="array" ref="E180">IFERROR(INDEX(data!F$3:F$3000, SMALL(IF(ISBLANK($F$3),IF(data!$D$3:$D$3000=$D$3,ROW(data!F$3:F$3000)-ROW(data!F$3)+1),IF(data!$D$3:$D$3000=$D$3,IF(data!$E$3:$E$3000=$F$3, ROW(data!F$3:F$3000)-ROW(data!F$3)+1))),ROWS(data!F$3:F177))),"")</f>
        <v/>
      </c>
      <c r="F180" s="85" t="str">
        <f t="array" ref="F180">IFERROR(INDEX(data!G$3:G$3000, SMALL(IF(ISBLANK($F$3),IF(data!$D$3:$D$3000=$D$3,ROW(data!G$3:G$3000)-ROW(data!G$3)+1),IF(data!$D$3:$D$3000=$D$3,IF(data!$E$3:$E$3000=$F$3, ROW(data!G$3:G$3000)-ROW(data!G$3)+1))),ROWS(data!G$3:G177))),"")</f>
        <v/>
      </c>
      <c r="G180" s="85" t="str">
        <f t="shared" si="3"/>
        <v/>
      </c>
    </row>
    <row r="181" spans="1:7">
      <c r="A181" s="88" t="str">
        <f t="array" ref="A181">IFERROR(INDEX(data!A$3:A$3000, SMALL(IF(ISBLANK($F$3),IF(data!$D$3:$D$3000=$D$3,ROW(data!A$3:A$3000)-ROW(data!A$3)+1),IF(data!$D$3:$D$3000=$D$3,IF(data!$E$3:$E$3000=$F$3, ROW(data!A$3:A$3000)-ROW(data!A$3)+1))),ROWS(data!A$3:A178))),"")</f>
        <v/>
      </c>
      <c r="B181" s="89" t="str">
        <f t="array" ref="B181">IFERROR(INDEX(data!B$3:B$3000, SMALL(IF(ISBLANK($F$3),IF(data!$D$3:$D$3000=$D$3,ROW(data!B$3:B$3000)-ROW(data!B$3)+1),IF(data!$D$3:$D$3000=$D$3,IF(data!$E$3:$E$3000=$F$3, ROW(data!B$3:B$3000)-ROW(data!B$3)+1))),ROWS(data!B$3:B178))),"")</f>
        <v/>
      </c>
      <c r="C181" s="84" t="str">
        <f t="array" ref="C181">IFERROR(INDEX(data!C$3:C$3000, SMALL(IF(ISBLANK($F$3),IF(data!$D$3:$D$3000=$D$3,ROW(data!C$3:C$3000)-ROW(data!C$3)+1),IF(data!$D$3:$D$3000=$D$3,IF(data!$E$3:$E$3000=$F$3, ROW(data!C$3:C$3000)-ROW(data!C$3)+1))),ROWS(data!C$3:C178))),"")</f>
        <v/>
      </c>
      <c r="D181" s="90" t="str">
        <f t="array" ref="D181">IFERROR(INDEX(data!E$3:E$3000, SMALL(IF(ISBLANK($F$3),IF(data!$D$3:$D$3000=$D$3,ROW(data!E$3:E$3000)-ROW(data!E$3)+1),IF(data!$D$3:$D$3000=$D$3,IF(data!$E$3:$E$3000=$F$3, ROW(data!E$3:E$3000)-ROW(data!E$3)+1))),ROWS(data!E$3:E178))),"")</f>
        <v/>
      </c>
      <c r="E181" s="85" t="str">
        <f t="array" ref="E181">IFERROR(INDEX(data!F$3:F$3000, SMALL(IF(ISBLANK($F$3),IF(data!$D$3:$D$3000=$D$3,ROW(data!F$3:F$3000)-ROW(data!F$3)+1),IF(data!$D$3:$D$3000=$D$3,IF(data!$E$3:$E$3000=$F$3, ROW(data!F$3:F$3000)-ROW(data!F$3)+1))),ROWS(data!F$3:F178))),"")</f>
        <v/>
      </c>
      <c r="F181" s="85" t="str">
        <f t="array" ref="F181">IFERROR(INDEX(data!G$3:G$3000, SMALL(IF(ISBLANK($F$3),IF(data!$D$3:$D$3000=$D$3,ROW(data!G$3:G$3000)-ROW(data!G$3)+1),IF(data!$D$3:$D$3000=$D$3,IF(data!$E$3:$E$3000=$F$3, ROW(data!G$3:G$3000)-ROW(data!G$3)+1))),ROWS(data!G$3:G178))),"")</f>
        <v/>
      </c>
      <c r="G181" s="85" t="str">
        <f t="shared" si="3"/>
        <v/>
      </c>
    </row>
    <row r="182" spans="1:7">
      <c r="A182" s="91" t="str">
        <f t="array" ref="A182">IFERROR(INDEX(data!A$3:A$3000, SMALL(IF(ISBLANK($F$3),IF(data!$D$3:$D$3000=$D$3,ROW(data!A$3:A$3000)-ROW(data!A$3)+1),IF(data!$D$3:$D$3000=$D$3,IF(data!$E$3:$E$3000=$F$3, ROW(data!A$3:A$3000)-ROW(data!A$3)+1))),ROWS(data!A$3:A179))),"")</f>
        <v/>
      </c>
      <c r="B182" s="92" t="str">
        <f t="array" ref="B182">IFERROR(INDEX(data!B$3:B$3000, SMALL(IF(ISBLANK($F$3),IF(data!$D$3:$D$3000=$D$3,ROW(data!B$3:B$3000)-ROW(data!B$3)+1),IF(data!$D$3:$D$3000=$D$3,IF(data!$E$3:$E$3000=$F$3, ROW(data!B$3:B$3000)-ROW(data!B$3)+1))),ROWS(data!B$3:B179))),"")</f>
        <v/>
      </c>
      <c r="C182" s="92" t="str">
        <f t="array" ref="C182">IFERROR(INDEX(data!C$3:C$3000, SMALL(IF(ISBLANK($F$3),IF(data!$D$3:$D$3000=$D$3,ROW(data!C$3:C$3000)-ROW(data!C$3)+1),IF(data!$D$3:$D$3000=$D$3,IF(data!$E$3:$E$3000=$F$3, ROW(data!C$3:C$3000)-ROW(data!C$3)+1))),ROWS(data!C$3:C179))),"")</f>
        <v/>
      </c>
      <c r="D182" s="91" t="str">
        <f t="array" ref="D182">IFERROR(INDEX(data!E$3:E$3000, SMALL(IF(ISBLANK($F$3),IF(data!$D$3:$D$3000=$D$3,ROW(data!E$3:E$3000)-ROW(data!E$3)+1),IF(data!$D$3:$D$3000=$D$3,IF(data!$E$3:$E$3000=$F$3, ROW(data!E$3:E$3000)-ROW(data!E$3)+1))),ROWS(data!E$3:E179))),"")</f>
        <v/>
      </c>
      <c r="E182" s="85" t="str">
        <f t="array" ref="E182">IFERROR(INDEX(data!F$3:F$3000, SMALL(IF(ISBLANK($F$3),IF(data!$D$3:$D$3000=$D$3,ROW(data!F$3:F$3000)-ROW(data!F$3)+1),IF(data!$D$3:$D$3000=$D$3,IF(data!$E$3:$E$3000=$F$3, ROW(data!F$3:F$3000)-ROW(data!F$3)+1))),ROWS(data!F$3:F179))),"")</f>
        <v/>
      </c>
      <c r="F182" s="85" t="str">
        <f t="array" ref="F182">IFERROR(INDEX(data!G$3:G$3000, SMALL(IF(ISBLANK($F$3),IF(data!$D$3:$D$3000=$D$3,ROW(data!G$3:G$3000)-ROW(data!G$3)+1),IF(data!$D$3:$D$3000=$D$3,IF(data!$E$3:$E$3000=$F$3, ROW(data!G$3:G$3000)-ROW(data!G$3)+1))),ROWS(data!G$3:G179))),"")</f>
        <v/>
      </c>
      <c r="G182" s="85" t="str">
        <f t="shared" si="3"/>
        <v/>
      </c>
    </row>
    <row r="183" spans="1:7">
      <c r="A183" s="88" t="str">
        <f t="array" ref="A183">IFERROR(INDEX(data!A$3:A$3000, SMALL(IF(ISBLANK($F$3),IF(data!$D$3:$D$3000=$D$3,ROW(data!A$3:A$3000)-ROW(data!A$3)+1),IF(data!$D$3:$D$3000=$D$3,IF(data!$E$3:$E$3000=$F$3, ROW(data!A$3:A$3000)-ROW(data!A$3)+1))),ROWS(data!A$3:A180))),"")</f>
        <v/>
      </c>
      <c r="B183" s="89" t="str">
        <f t="array" ref="B183">IFERROR(INDEX(data!B$3:B$3000, SMALL(IF(ISBLANK($F$3),IF(data!$D$3:$D$3000=$D$3,ROW(data!B$3:B$3000)-ROW(data!B$3)+1),IF(data!$D$3:$D$3000=$D$3,IF(data!$E$3:$E$3000=$F$3, ROW(data!B$3:B$3000)-ROW(data!B$3)+1))),ROWS(data!B$3:B180))),"")</f>
        <v/>
      </c>
      <c r="C183" s="84" t="str">
        <f t="array" ref="C183">IFERROR(INDEX(data!C$3:C$3000, SMALL(IF(ISBLANK($F$3),IF(data!$D$3:$D$3000=$D$3,ROW(data!C$3:C$3000)-ROW(data!C$3)+1),IF(data!$D$3:$D$3000=$D$3,IF(data!$E$3:$E$3000=$F$3, ROW(data!C$3:C$3000)-ROW(data!C$3)+1))),ROWS(data!C$3:C180))),"")</f>
        <v/>
      </c>
      <c r="D183" s="90" t="str">
        <f t="array" ref="D183">IFERROR(INDEX(data!E$3:E$3000, SMALL(IF(ISBLANK($F$3),IF(data!$D$3:$D$3000=$D$3,ROW(data!E$3:E$3000)-ROW(data!E$3)+1),IF(data!$D$3:$D$3000=$D$3,IF(data!$E$3:$E$3000=$F$3, ROW(data!E$3:E$3000)-ROW(data!E$3)+1))),ROWS(data!E$3:E180))),"")</f>
        <v/>
      </c>
      <c r="E183" s="85" t="str">
        <f t="array" ref="E183">IFERROR(INDEX(data!F$3:F$3000, SMALL(IF(ISBLANK($F$3),IF(data!$D$3:$D$3000=$D$3,ROW(data!F$3:F$3000)-ROW(data!F$3)+1),IF(data!$D$3:$D$3000=$D$3,IF(data!$E$3:$E$3000=$F$3, ROW(data!F$3:F$3000)-ROW(data!F$3)+1))),ROWS(data!F$3:F180))),"")</f>
        <v/>
      </c>
      <c r="F183" s="85" t="str">
        <f t="array" ref="F183">IFERROR(INDEX(data!G$3:G$3000, SMALL(IF(ISBLANK($F$3),IF(data!$D$3:$D$3000=$D$3,ROW(data!G$3:G$3000)-ROW(data!G$3)+1),IF(data!$D$3:$D$3000=$D$3,IF(data!$E$3:$E$3000=$F$3, ROW(data!G$3:G$3000)-ROW(data!G$3)+1))),ROWS(data!G$3:G180))),"")</f>
        <v/>
      </c>
      <c r="G183" s="85" t="str">
        <f t="shared" si="3"/>
        <v/>
      </c>
    </row>
    <row r="184" spans="1:7">
      <c r="A184" s="91" t="str">
        <f t="array" ref="A184">IFERROR(INDEX(data!A$3:A$3000, SMALL(IF(ISBLANK($F$3),IF(data!$D$3:$D$3000=$D$3,ROW(data!A$3:A$3000)-ROW(data!A$3)+1),IF(data!$D$3:$D$3000=$D$3,IF(data!$E$3:$E$3000=$F$3, ROW(data!A$3:A$3000)-ROW(data!A$3)+1))),ROWS(data!A$3:A181))),"")</f>
        <v/>
      </c>
      <c r="B184" s="92" t="str">
        <f t="array" ref="B184">IFERROR(INDEX(data!B$3:B$3000, SMALL(IF(ISBLANK($F$3),IF(data!$D$3:$D$3000=$D$3,ROW(data!B$3:B$3000)-ROW(data!B$3)+1),IF(data!$D$3:$D$3000=$D$3,IF(data!$E$3:$E$3000=$F$3, ROW(data!B$3:B$3000)-ROW(data!B$3)+1))),ROWS(data!B$3:B181))),"")</f>
        <v/>
      </c>
      <c r="C184" s="92" t="str">
        <f t="array" ref="C184">IFERROR(INDEX(data!C$3:C$3000, SMALL(IF(ISBLANK($F$3),IF(data!$D$3:$D$3000=$D$3,ROW(data!C$3:C$3000)-ROW(data!C$3)+1),IF(data!$D$3:$D$3000=$D$3,IF(data!$E$3:$E$3000=$F$3, ROW(data!C$3:C$3000)-ROW(data!C$3)+1))),ROWS(data!C$3:C181))),"")</f>
        <v/>
      </c>
      <c r="D184" s="91" t="str">
        <f t="array" ref="D184">IFERROR(INDEX(data!E$3:E$3000, SMALL(IF(ISBLANK($F$3),IF(data!$D$3:$D$3000=$D$3,ROW(data!E$3:E$3000)-ROW(data!E$3)+1),IF(data!$D$3:$D$3000=$D$3,IF(data!$E$3:$E$3000=$F$3, ROW(data!E$3:E$3000)-ROW(data!E$3)+1))),ROWS(data!E$3:E181))),"")</f>
        <v/>
      </c>
      <c r="E184" s="85" t="str">
        <f t="array" ref="E184">IFERROR(INDEX(data!F$3:F$3000, SMALL(IF(ISBLANK($F$3),IF(data!$D$3:$D$3000=$D$3,ROW(data!F$3:F$3000)-ROW(data!F$3)+1),IF(data!$D$3:$D$3000=$D$3,IF(data!$E$3:$E$3000=$F$3, ROW(data!F$3:F$3000)-ROW(data!F$3)+1))),ROWS(data!F$3:F181))),"")</f>
        <v/>
      </c>
      <c r="F184" s="85" t="str">
        <f t="array" ref="F184">IFERROR(INDEX(data!G$3:G$3000, SMALL(IF(ISBLANK($F$3),IF(data!$D$3:$D$3000=$D$3,ROW(data!G$3:G$3000)-ROW(data!G$3)+1),IF(data!$D$3:$D$3000=$D$3,IF(data!$E$3:$E$3000=$F$3, ROW(data!G$3:G$3000)-ROW(data!G$3)+1))),ROWS(data!G$3:G181))),"")</f>
        <v/>
      </c>
      <c r="G184" s="85" t="str">
        <f t="shared" si="3"/>
        <v/>
      </c>
    </row>
    <row r="185" spans="1:7">
      <c r="A185" s="88" t="str">
        <f t="array" ref="A185">IFERROR(INDEX(data!A$3:A$3000, SMALL(IF(ISBLANK($F$3),IF(data!$D$3:$D$3000=$D$3,ROW(data!A$3:A$3000)-ROW(data!A$3)+1),IF(data!$D$3:$D$3000=$D$3,IF(data!$E$3:$E$3000=$F$3, ROW(data!A$3:A$3000)-ROW(data!A$3)+1))),ROWS(data!A$3:A182))),"")</f>
        <v/>
      </c>
      <c r="B185" s="89" t="str">
        <f t="array" ref="B185">IFERROR(INDEX(data!B$3:B$3000, SMALL(IF(ISBLANK($F$3),IF(data!$D$3:$D$3000=$D$3,ROW(data!B$3:B$3000)-ROW(data!B$3)+1),IF(data!$D$3:$D$3000=$D$3,IF(data!$E$3:$E$3000=$F$3, ROW(data!B$3:B$3000)-ROW(data!B$3)+1))),ROWS(data!B$3:B182))),"")</f>
        <v/>
      </c>
      <c r="C185" s="84" t="str">
        <f t="array" ref="C185">IFERROR(INDEX(data!C$3:C$3000, SMALL(IF(ISBLANK($F$3),IF(data!$D$3:$D$3000=$D$3,ROW(data!C$3:C$3000)-ROW(data!C$3)+1),IF(data!$D$3:$D$3000=$D$3,IF(data!$E$3:$E$3000=$F$3, ROW(data!C$3:C$3000)-ROW(data!C$3)+1))),ROWS(data!C$3:C182))),"")</f>
        <v/>
      </c>
      <c r="D185" s="90" t="str">
        <f t="array" ref="D185">IFERROR(INDEX(data!E$3:E$3000, SMALL(IF(ISBLANK($F$3),IF(data!$D$3:$D$3000=$D$3,ROW(data!E$3:E$3000)-ROW(data!E$3)+1),IF(data!$D$3:$D$3000=$D$3,IF(data!$E$3:$E$3000=$F$3, ROW(data!E$3:E$3000)-ROW(data!E$3)+1))),ROWS(data!E$3:E182))),"")</f>
        <v/>
      </c>
      <c r="E185" s="85" t="str">
        <f t="array" ref="E185">IFERROR(INDEX(data!F$3:F$3000, SMALL(IF(ISBLANK($F$3),IF(data!$D$3:$D$3000=$D$3,ROW(data!F$3:F$3000)-ROW(data!F$3)+1),IF(data!$D$3:$D$3000=$D$3,IF(data!$E$3:$E$3000=$F$3, ROW(data!F$3:F$3000)-ROW(data!F$3)+1))),ROWS(data!F$3:F182))),"")</f>
        <v/>
      </c>
      <c r="F185" s="85" t="str">
        <f t="array" ref="F185">IFERROR(INDEX(data!G$3:G$3000, SMALL(IF(ISBLANK($F$3),IF(data!$D$3:$D$3000=$D$3,ROW(data!G$3:G$3000)-ROW(data!G$3)+1),IF(data!$D$3:$D$3000=$D$3,IF(data!$E$3:$E$3000=$F$3, ROW(data!G$3:G$3000)-ROW(data!G$3)+1))),ROWS(data!G$3:G182))),"")</f>
        <v/>
      </c>
      <c r="G185" s="85" t="str">
        <f t="shared" si="3"/>
        <v/>
      </c>
    </row>
    <row r="186" spans="1:7">
      <c r="A186" s="91" t="str">
        <f t="array" ref="A186">IFERROR(INDEX(data!A$3:A$3000, SMALL(IF(ISBLANK($F$3),IF(data!$D$3:$D$3000=$D$3,ROW(data!A$3:A$3000)-ROW(data!A$3)+1),IF(data!$D$3:$D$3000=$D$3,IF(data!$E$3:$E$3000=$F$3, ROW(data!A$3:A$3000)-ROW(data!A$3)+1))),ROWS(data!A$3:A183))),"")</f>
        <v/>
      </c>
      <c r="B186" s="92" t="str">
        <f t="array" ref="B186">IFERROR(INDEX(data!B$3:B$3000, SMALL(IF(ISBLANK($F$3),IF(data!$D$3:$D$3000=$D$3,ROW(data!B$3:B$3000)-ROW(data!B$3)+1),IF(data!$D$3:$D$3000=$D$3,IF(data!$E$3:$E$3000=$F$3, ROW(data!B$3:B$3000)-ROW(data!B$3)+1))),ROWS(data!B$3:B183))),"")</f>
        <v/>
      </c>
      <c r="C186" s="92" t="str">
        <f t="array" ref="C186">IFERROR(INDEX(data!C$3:C$3000, SMALL(IF(ISBLANK($F$3),IF(data!$D$3:$D$3000=$D$3,ROW(data!C$3:C$3000)-ROW(data!C$3)+1),IF(data!$D$3:$D$3000=$D$3,IF(data!$E$3:$E$3000=$F$3, ROW(data!C$3:C$3000)-ROW(data!C$3)+1))),ROWS(data!C$3:C183))),"")</f>
        <v/>
      </c>
      <c r="D186" s="91" t="str">
        <f t="array" ref="D186">IFERROR(INDEX(data!E$3:E$3000, SMALL(IF(ISBLANK($F$3),IF(data!$D$3:$D$3000=$D$3,ROW(data!E$3:E$3000)-ROW(data!E$3)+1),IF(data!$D$3:$D$3000=$D$3,IF(data!$E$3:$E$3000=$F$3, ROW(data!E$3:E$3000)-ROW(data!E$3)+1))),ROWS(data!E$3:E183))),"")</f>
        <v/>
      </c>
      <c r="E186" s="85" t="str">
        <f t="array" ref="E186">IFERROR(INDEX(data!F$3:F$3000, SMALL(IF(ISBLANK($F$3),IF(data!$D$3:$D$3000=$D$3,ROW(data!F$3:F$3000)-ROW(data!F$3)+1),IF(data!$D$3:$D$3000=$D$3,IF(data!$E$3:$E$3000=$F$3, ROW(data!F$3:F$3000)-ROW(data!F$3)+1))),ROWS(data!F$3:F183))),"")</f>
        <v/>
      </c>
      <c r="F186" s="85" t="str">
        <f t="array" ref="F186">IFERROR(INDEX(data!G$3:G$3000, SMALL(IF(ISBLANK($F$3),IF(data!$D$3:$D$3000=$D$3,ROW(data!G$3:G$3000)-ROW(data!G$3)+1),IF(data!$D$3:$D$3000=$D$3,IF(data!$E$3:$E$3000=$F$3, ROW(data!G$3:G$3000)-ROW(data!G$3)+1))),ROWS(data!G$3:G183))),"")</f>
        <v/>
      </c>
      <c r="G186" s="85" t="str">
        <f t="shared" si="3"/>
        <v/>
      </c>
    </row>
    <row r="187" spans="1:7">
      <c r="A187" s="88" t="str">
        <f t="array" ref="A187">IFERROR(INDEX(data!A$3:A$3000, SMALL(IF(ISBLANK($F$3),IF(data!$D$3:$D$3000=$D$3,ROW(data!A$3:A$3000)-ROW(data!A$3)+1),IF(data!$D$3:$D$3000=$D$3,IF(data!$E$3:$E$3000=$F$3, ROW(data!A$3:A$3000)-ROW(data!A$3)+1))),ROWS(data!A$3:A184))),"")</f>
        <v/>
      </c>
      <c r="B187" s="89" t="str">
        <f t="array" ref="B187">IFERROR(INDEX(data!B$3:B$3000, SMALL(IF(ISBLANK($F$3),IF(data!$D$3:$D$3000=$D$3,ROW(data!B$3:B$3000)-ROW(data!B$3)+1),IF(data!$D$3:$D$3000=$D$3,IF(data!$E$3:$E$3000=$F$3, ROW(data!B$3:B$3000)-ROW(data!B$3)+1))),ROWS(data!B$3:B184))),"")</f>
        <v/>
      </c>
      <c r="C187" s="84" t="str">
        <f t="array" ref="C187">IFERROR(INDEX(data!C$3:C$3000, SMALL(IF(ISBLANK($F$3),IF(data!$D$3:$D$3000=$D$3,ROW(data!C$3:C$3000)-ROW(data!C$3)+1),IF(data!$D$3:$D$3000=$D$3,IF(data!$E$3:$E$3000=$F$3, ROW(data!C$3:C$3000)-ROW(data!C$3)+1))),ROWS(data!C$3:C184))),"")</f>
        <v/>
      </c>
      <c r="D187" s="90" t="str">
        <f t="array" ref="D187">IFERROR(INDEX(data!E$3:E$3000, SMALL(IF(ISBLANK($F$3),IF(data!$D$3:$D$3000=$D$3,ROW(data!E$3:E$3000)-ROW(data!E$3)+1),IF(data!$D$3:$D$3000=$D$3,IF(data!$E$3:$E$3000=$F$3, ROW(data!E$3:E$3000)-ROW(data!E$3)+1))),ROWS(data!E$3:E184))),"")</f>
        <v/>
      </c>
      <c r="E187" s="85" t="str">
        <f t="array" ref="E187">IFERROR(INDEX(data!F$3:F$3000, SMALL(IF(ISBLANK($F$3),IF(data!$D$3:$D$3000=$D$3,ROW(data!F$3:F$3000)-ROW(data!F$3)+1),IF(data!$D$3:$D$3000=$D$3,IF(data!$E$3:$E$3000=$F$3, ROW(data!F$3:F$3000)-ROW(data!F$3)+1))),ROWS(data!F$3:F184))),"")</f>
        <v/>
      </c>
      <c r="F187" s="85" t="str">
        <f t="array" ref="F187">IFERROR(INDEX(data!G$3:G$3000, SMALL(IF(ISBLANK($F$3),IF(data!$D$3:$D$3000=$D$3,ROW(data!G$3:G$3000)-ROW(data!G$3)+1),IF(data!$D$3:$D$3000=$D$3,IF(data!$E$3:$E$3000=$F$3, ROW(data!G$3:G$3000)-ROW(data!G$3)+1))),ROWS(data!G$3:G184))),"")</f>
        <v/>
      </c>
      <c r="G187" s="85" t="str">
        <f t="shared" si="3"/>
        <v/>
      </c>
    </row>
    <row r="188" spans="1:7">
      <c r="A188" s="91" t="str">
        <f t="array" ref="A188">IFERROR(INDEX(data!A$3:A$3000, SMALL(IF(ISBLANK($F$3),IF(data!$D$3:$D$3000=$D$3,ROW(data!A$3:A$3000)-ROW(data!A$3)+1),IF(data!$D$3:$D$3000=$D$3,IF(data!$E$3:$E$3000=$F$3, ROW(data!A$3:A$3000)-ROW(data!A$3)+1))),ROWS(data!A$3:A185))),"")</f>
        <v/>
      </c>
      <c r="B188" s="92" t="str">
        <f t="array" ref="B188">IFERROR(INDEX(data!B$3:B$3000, SMALL(IF(ISBLANK($F$3),IF(data!$D$3:$D$3000=$D$3,ROW(data!B$3:B$3000)-ROW(data!B$3)+1),IF(data!$D$3:$D$3000=$D$3,IF(data!$E$3:$E$3000=$F$3, ROW(data!B$3:B$3000)-ROW(data!B$3)+1))),ROWS(data!B$3:B185))),"")</f>
        <v/>
      </c>
      <c r="C188" s="92" t="str">
        <f t="array" ref="C188">IFERROR(INDEX(data!C$3:C$3000, SMALL(IF(ISBLANK($F$3),IF(data!$D$3:$D$3000=$D$3,ROW(data!C$3:C$3000)-ROW(data!C$3)+1),IF(data!$D$3:$D$3000=$D$3,IF(data!$E$3:$E$3000=$F$3, ROW(data!C$3:C$3000)-ROW(data!C$3)+1))),ROWS(data!C$3:C185))),"")</f>
        <v/>
      </c>
      <c r="D188" s="91" t="str">
        <f t="array" ref="D188">IFERROR(INDEX(data!E$3:E$3000, SMALL(IF(ISBLANK($F$3),IF(data!$D$3:$D$3000=$D$3,ROW(data!E$3:E$3000)-ROW(data!E$3)+1),IF(data!$D$3:$D$3000=$D$3,IF(data!$E$3:$E$3000=$F$3, ROW(data!E$3:E$3000)-ROW(data!E$3)+1))),ROWS(data!E$3:E185))),"")</f>
        <v/>
      </c>
      <c r="E188" s="85" t="str">
        <f t="array" ref="E188">IFERROR(INDEX(data!F$3:F$3000, SMALL(IF(ISBLANK($F$3),IF(data!$D$3:$D$3000=$D$3,ROW(data!F$3:F$3000)-ROW(data!F$3)+1),IF(data!$D$3:$D$3000=$D$3,IF(data!$E$3:$E$3000=$F$3, ROW(data!F$3:F$3000)-ROW(data!F$3)+1))),ROWS(data!F$3:F185))),"")</f>
        <v/>
      </c>
      <c r="F188" s="85" t="str">
        <f t="array" ref="F188">IFERROR(INDEX(data!G$3:G$3000, SMALL(IF(ISBLANK($F$3),IF(data!$D$3:$D$3000=$D$3,ROW(data!G$3:G$3000)-ROW(data!G$3)+1),IF(data!$D$3:$D$3000=$D$3,IF(data!$E$3:$E$3000=$F$3, ROW(data!G$3:G$3000)-ROW(data!G$3)+1))),ROWS(data!G$3:G185))),"")</f>
        <v/>
      </c>
      <c r="G188" s="85" t="str">
        <f t="shared" si="3"/>
        <v/>
      </c>
    </row>
    <row r="189" spans="1:7">
      <c r="A189" s="88" t="str">
        <f t="array" ref="A189">IFERROR(INDEX(data!A$3:A$3000, SMALL(IF(ISBLANK($F$3),IF(data!$D$3:$D$3000=$D$3,ROW(data!A$3:A$3000)-ROW(data!A$3)+1),IF(data!$D$3:$D$3000=$D$3,IF(data!$E$3:$E$3000=$F$3, ROW(data!A$3:A$3000)-ROW(data!A$3)+1))),ROWS(data!A$3:A186))),"")</f>
        <v/>
      </c>
      <c r="B189" s="89" t="str">
        <f t="array" ref="B189">IFERROR(INDEX(data!B$3:B$3000, SMALL(IF(ISBLANK($F$3),IF(data!$D$3:$D$3000=$D$3,ROW(data!B$3:B$3000)-ROW(data!B$3)+1),IF(data!$D$3:$D$3000=$D$3,IF(data!$E$3:$E$3000=$F$3, ROW(data!B$3:B$3000)-ROW(data!B$3)+1))),ROWS(data!B$3:B186))),"")</f>
        <v/>
      </c>
      <c r="C189" s="84" t="str">
        <f t="array" ref="C189">IFERROR(INDEX(data!C$3:C$3000, SMALL(IF(ISBLANK($F$3),IF(data!$D$3:$D$3000=$D$3,ROW(data!C$3:C$3000)-ROW(data!C$3)+1),IF(data!$D$3:$D$3000=$D$3,IF(data!$E$3:$E$3000=$F$3, ROW(data!C$3:C$3000)-ROW(data!C$3)+1))),ROWS(data!C$3:C186))),"")</f>
        <v/>
      </c>
      <c r="D189" s="90" t="str">
        <f t="array" ref="D189">IFERROR(INDEX(data!E$3:E$3000, SMALL(IF(ISBLANK($F$3),IF(data!$D$3:$D$3000=$D$3,ROW(data!E$3:E$3000)-ROW(data!E$3)+1),IF(data!$D$3:$D$3000=$D$3,IF(data!$E$3:$E$3000=$F$3, ROW(data!E$3:E$3000)-ROW(data!E$3)+1))),ROWS(data!E$3:E186))),"")</f>
        <v/>
      </c>
      <c r="E189" s="85" t="str">
        <f t="array" ref="E189">IFERROR(INDEX(data!F$3:F$3000, SMALL(IF(ISBLANK($F$3),IF(data!$D$3:$D$3000=$D$3,ROW(data!F$3:F$3000)-ROW(data!F$3)+1),IF(data!$D$3:$D$3000=$D$3,IF(data!$E$3:$E$3000=$F$3, ROW(data!F$3:F$3000)-ROW(data!F$3)+1))),ROWS(data!F$3:F186))),"")</f>
        <v/>
      </c>
      <c r="F189" s="85" t="str">
        <f t="array" ref="F189">IFERROR(INDEX(data!G$3:G$3000, SMALL(IF(ISBLANK($F$3),IF(data!$D$3:$D$3000=$D$3,ROW(data!G$3:G$3000)-ROW(data!G$3)+1),IF(data!$D$3:$D$3000=$D$3,IF(data!$E$3:$E$3000=$F$3, ROW(data!G$3:G$3000)-ROW(data!G$3)+1))),ROWS(data!G$3:G186))),"")</f>
        <v/>
      </c>
      <c r="G189" s="85" t="str">
        <f t="shared" si="3"/>
        <v/>
      </c>
    </row>
    <row r="190" spans="1:7">
      <c r="A190" s="91" t="str">
        <f t="array" ref="A190">IFERROR(INDEX(data!A$3:A$3000, SMALL(IF(ISBLANK($F$3),IF(data!$D$3:$D$3000=$D$3,ROW(data!A$3:A$3000)-ROW(data!A$3)+1),IF(data!$D$3:$D$3000=$D$3,IF(data!$E$3:$E$3000=$F$3, ROW(data!A$3:A$3000)-ROW(data!A$3)+1))),ROWS(data!A$3:A187))),"")</f>
        <v/>
      </c>
      <c r="B190" s="92" t="str">
        <f t="array" ref="B190">IFERROR(INDEX(data!B$3:B$3000, SMALL(IF(ISBLANK($F$3),IF(data!$D$3:$D$3000=$D$3,ROW(data!B$3:B$3000)-ROW(data!B$3)+1),IF(data!$D$3:$D$3000=$D$3,IF(data!$E$3:$E$3000=$F$3, ROW(data!B$3:B$3000)-ROW(data!B$3)+1))),ROWS(data!B$3:B187))),"")</f>
        <v/>
      </c>
      <c r="C190" s="92" t="str">
        <f t="array" ref="C190">IFERROR(INDEX(data!C$3:C$3000, SMALL(IF(ISBLANK($F$3),IF(data!$D$3:$D$3000=$D$3,ROW(data!C$3:C$3000)-ROW(data!C$3)+1),IF(data!$D$3:$D$3000=$D$3,IF(data!$E$3:$E$3000=$F$3, ROW(data!C$3:C$3000)-ROW(data!C$3)+1))),ROWS(data!C$3:C187))),"")</f>
        <v/>
      </c>
      <c r="D190" s="91" t="str">
        <f t="array" ref="D190">IFERROR(INDEX(data!E$3:E$3000, SMALL(IF(ISBLANK($F$3),IF(data!$D$3:$D$3000=$D$3,ROW(data!E$3:E$3000)-ROW(data!E$3)+1),IF(data!$D$3:$D$3000=$D$3,IF(data!$E$3:$E$3000=$F$3, ROW(data!E$3:E$3000)-ROW(data!E$3)+1))),ROWS(data!E$3:E187))),"")</f>
        <v/>
      </c>
      <c r="E190" s="85" t="str">
        <f t="array" ref="E190">IFERROR(INDEX(data!F$3:F$3000, SMALL(IF(ISBLANK($F$3),IF(data!$D$3:$D$3000=$D$3,ROW(data!F$3:F$3000)-ROW(data!F$3)+1),IF(data!$D$3:$D$3000=$D$3,IF(data!$E$3:$E$3000=$F$3, ROW(data!F$3:F$3000)-ROW(data!F$3)+1))),ROWS(data!F$3:F187))),"")</f>
        <v/>
      </c>
      <c r="F190" s="85" t="str">
        <f t="array" ref="F190">IFERROR(INDEX(data!G$3:G$3000, SMALL(IF(ISBLANK($F$3),IF(data!$D$3:$D$3000=$D$3,ROW(data!G$3:G$3000)-ROW(data!G$3)+1),IF(data!$D$3:$D$3000=$D$3,IF(data!$E$3:$E$3000=$F$3, ROW(data!G$3:G$3000)-ROW(data!G$3)+1))),ROWS(data!G$3:G187))),"")</f>
        <v/>
      </c>
      <c r="G190" s="85" t="str">
        <f t="shared" si="3"/>
        <v/>
      </c>
    </row>
    <row r="191" spans="1:7">
      <c r="A191" s="88" t="str">
        <f t="array" ref="A191">IFERROR(INDEX(data!A$3:A$3000, SMALL(IF(ISBLANK($F$3),IF(data!$D$3:$D$3000=$D$3,ROW(data!A$3:A$3000)-ROW(data!A$3)+1),IF(data!$D$3:$D$3000=$D$3,IF(data!$E$3:$E$3000=$F$3, ROW(data!A$3:A$3000)-ROW(data!A$3)+1))),ROWS(data!A$3:A188))),"")</f>
        <v/>
      </c>
      <c r="B191" s="89" t="str">
        <f t="array" ref="B191">IFERROR(INDEX(data!B$3:B$3000, SMALL(IF(ISBLANK($F$3),IF(data!$D$3:$D$3000=$D$3,ROW(data!B$3:B$3000)-ROW(data!B$3)+1),IF(data!$D$3:$D$3000=$D$3,IF(data!$E$3:$E$3000=$F$3, ROW(data!B$3:B$3000)-ROW(data!B$3)+1))),ROWS(data!B$3:B188))),"")</f>
        <v/>
      </c>
      <c r="C191" s="84" t="str">
        <f t="array" ref="C191">IFERROR(INDEX(data!C$3:C$3000, SMALL(IF(ISBLANK($F$3),IF(data!$D$3:$D$3000=$D$3,ROW(data!C$3:C$3000)-ROW(data!C$3)+1),IF(data!$D$3:$D$3000=$D$3,IF(data!$E$3:$E$3000=$F$3, ROW(data!C$3:C$3000)-ROW(data!C$3)+1))),ROWS(data!C$3:C188))),"")</f>
        <v/>
      </c>
      <c r="D191" s="90" t="str">
        <f t="array" ref="D191">IFERROR(INDEX(data!E$3:E$3000, SMALL(IF(ISBLANK($F$3),IF(data!$D$3:$D$3000=$D$3,ROW(data!E$3:E$3000)-ROW(data!E$3)+1),IF(data!$D$3:$D$3000=$D$3,IF(data!$E$3:$E$3000=$F$3, ROW(data!E$3:E$3000)-ROW(data!E$3)+1))),ROWS(data!E$3:E188))),"")</f>
        <v/>
      </c>
      <c r="E191" s="85" t="str">
        <f t="array" ref="E191">IFERROR(INDEX(data!F$3:F$3000, SMALL(IF(ISBLANK($F$3),IF(data!$D$3:$D$3000=$D$3,ROW(data!F$3:F$3000)-ROW(data!F$3)+1),IF(data!$D$3:$D$3000=$D$3,IF(data!$E$3:$E$3000=$F$3, ROW(data!F$3:F$3000)-ROW(data!F$3)+1))),ROWS(data!F$3:F188))),"")</f>
        <v/>
      </c>
      <c r="F191" s="85" t="str">
        <f t="array" ref="F191">IFERROR(INDEX(data!G$3:G$3000, SMALL(IF(ISBLANK($F$3),IF(data!$D$3:$D$3000=$D$3,ROW(data!G$3:G$3000)-ROW(data!G$3)+1),IF(data!$D$3:$D$3000=$D$3,IF(data!$E$3:$E$3000=$F$3, ROW(data!G$3:G$3000)-ROW(data!G$3)+1))),ROWS(data!G$3:G188))),"")</f>
        <v/>
      </c>
      <c r="G191" s="85" t="str">
        <f t="shared" si="3"/>
        <v/>
      </c>
    </row>
    <row r="192" spans="1:7">
      <c r="A192" s="91" t="str">
        <f t="array" ref="A192">IFERROR(INDEX(data!A$3:A$3000, SMALL(IF(ISBLANK($F$3),IF(data!$D$3:$D$3000=$D$3,ROW(data!A$3:A$3000)-ROW(data!A$3)+1),IF(data!$D$3:$D$3000=$D$3,IF(data!$E$3:$E$3000=$F$3, ROW(data!A$3:A$3000)-ROW(data!A$3)+1))),ROWS(data!A$3:A189))),"")</f>
        <v/>
      </c>
      <c r="B192" s="92" t="str">
        <f t="array" ref="B192">IFERROR(INDEX(data!B$3:B$3000, SMALL(IF(ISBLANK($F$3),IF(data!$D$3:$D$3000=$D$3,ROW(data!B$3:B$3000)-ROW(data!B$3)+1),IF(data!$D$3:$D$3000=$D$3,IF(data!$E$3:$E$3000=$F$3, ROW(data!B$3:B$3000)-ROW(data!B$3)+1))),ROWS(data!B$3:B189))),"")</f>
        <v/>
      </c>
      <c r="C192" s="92" t="str">
        <f t="array" ref="C192">IFERROR(INDEX(data!C$3:C$3000, SMALL(IF(ISBLANK($F$3),IF(data!$D$3:$D$3000=$D$3,ROW(data!C$3:C$3000)-ROW(data!C$3)+1),IF(data!$D$3:$D$3000=$D$3,IF(data!$E$3:$E$3000=$F$3, ROW(data!C$3:C$3000)-ROW(data!C$3)+1))),ROWS(data!C$3:C189))),"")</f>
        <v/>
      </c>
      <c r="D192" s="91" t="str">
        <f t="array" ref="D192">IFERROR(INDEX(data!E$3:E$3000, SMALL(IF(ISBLANK($F$3),IF(data!$D$3:$D$3000=$D$3,ROW(data!E$3:E$3000)-ROW(data!E$3)+1),IF(data!$D$3:$D$3000=$D$3,IF(data!$E$3:$E$3000=$F$3, ROW(data!E$3:E$3000)-ROW(data!E$3)+1))),ROWS(data!E$3:E189))),"")</f>
        <v/>
      </c>
      <c r="E192" s="85" t="str">
        <f t="array" ref="E192">IFERROR(INDEX(data!F$3:F$3000, SMALL(IF(ISBLANK($F$3),IF(data!$D$3:$D$3000=$D$3,ROW(data!F$3:F$3000)-ROW(data!F$3)+1),IF(data!$D$3:$D$3000=$D$3,IF(data!$E$3:$E$3000=$F$3, ROW(data!F$3:F$3000)-ROW(data!F$3)+1))),ROWS(data!F$3:F189))),"")</f>
        <v/>
      </c>
      <c r="F192" s="85" t="str">
        <f t="array" ref="F192">IFERROR(INDEX(data!G$3:G$3000, SMALL(IF(ISBLANK($F$3),IF(data!$D$3:$D$3000=$D$3,ROW(data!G$3:G$3000)-ROW(data!G$3)+1),IF(data!$D$3:$D$3000=$D$3,IF(data!$E$3:$E$3000=$F$3, ROW(data!G$3:G$3000)-ROW(data!G$3)+1))),ROWS(data!G$3:G189))),"")</f>
        <v/>
      </c>
      <c r="G192" s="85" t="str">
        <f t="shared" si="3"/>
        <v/>
      </c>
    </row>
    <row r="193" spans="1:7">
      <c r="A193" s="88" t="str">
        <f t="array" ref="A193">IFERROR(INDEX(data!A$3:A$3000, SMALL(IF(ISBLANK($F$3),IF(data!$D$3:$D$3000=$D$3,ROW(data!A$3:A$3000)-ROW(data!A$3)+1),IF(data!$D$3:$D$3000=$D$3,IF(data!$E$3:$E$3000=$F$3, ROW(data!A$3:A$3000)-ROW(data!A$3)+1))),ROWS(data!A$3:A190))),"")</f>
        <v/>
      </c>
      <c r="B193" s="89" t="str">
        <f t="array" ref="B193">IFERROR(INDEX(data!B$3:B$3000, SMALL(IF(ISBLANK($F$3),IF(data!$D$3:$D$3000=$D$3,ROW(data!B$3:B$3000)-ROW(data!B$3)+1),IF(data!$D$3:$D$3000=$D$3,IF(data!$E$3:$E$3000=$F$3, ROW(data!B$3:B$3000)-ROW(data!B$3)+1))),ROWS(data!B$3:B190))),"")</f>
        <v/>
      </c>
      <c r="C193" s="84" t="str">
        <f t="array" ref="C193">IFERROR(INDEX(data!C$3:C$3000, SMALL(IF(ISBLANK($F$3),IF(data!$D$3:$D$3000=$D$3,ROW(data!C$3:C$3000)-ROW(data!C$3)+1),IF(data!$D$3:$D$3000=$D$3,IF(data!$E$3:$E$3000=$F$3, ROW(data!C$3:C$3000)-ROW(data!C$3)+1))),ROWS(data!C$3:C190))),"")</f>
        <v/>
      </c>
      <c r="D193" s="90" t="str">
        <f t="array" ref="D193">IFERROR(INDEX(data!E$3:E$3000, SMALL(IF(ISBLANK($F$3),IF(data!$D$3:$D$3000=$D$3,ROW(data!E$3:E$3000)-ROW(data!E$3)+1),IF(data!$D$3:$D$3000=$D$3,IF(data!$E$3:$E$3000=$F$3, ROW(data!E$3:E$3000)-ROW(data!E$3)+1))),ROWS(data!E$3:E190))),"")</f>
        <v/>
      </c>
      <c r="E193" s="85" t="str">
        <f t="array" ref="E193">IFERROR(INDEX(data!F$3:F$3000, SMALL(IF(ISBLANK($F$3),IF(data!$D$3:$D$3000=$D$3,ROW(data!F$3:F$3000)-ROW(data!F$3)+1),IF(data!$D$3:$D$3000=$D$3,IF(data!$E$3:$E$3000=$F$3, ROW(data!F$3:F$3000)-ROW(data!F$3)+1))),ROWS(data!F$3:F190))),"")</f>
        <v/>
      </c>
      <c r="F193" s="85" t="str">
        <f t="array" ref="F193">IFERROR(INDEX(data!G$3:G$3000, SMALL(IF(ISBLANK($F$3),IF(data!$D$3:$D$3000=$D$3,ROW(data!G$3:G$3000)-ROW(data!G$3)+1),IF(data!$D$3:$D$3000=$D$3,IF(data!$E$3:$E$3000=$F$3, ROW(data!G$3:G$3000)-ROW(data!G$3)+1))),ROWS(data!G$3:G190))),"")</f>
        <v/>
      </c>
      <c r="G193" s="85" t="str">
        <f t="shared" si="3"/>
        <v/>
      </c>
    </row>
    <row r="194" spans="1:7">
      <c r="A194" s="91" t="str">
        <f t="array" ref="A194">IFERROR(INDEX(data!A$3:A$3000, SMALL(IF(ISBLANK($F$3),IF(data!$D$3:$D$3000=$D$3,ROW(data!A$3:A$3000)-ROW(data!A$3)+1),IF(data!$D$3:$D$3000=$D$3,IF(data!$E$3:$E$3000=$F$3, ROW(data!A$3:A$3000)-ROW(data!A$3)+1))),ROWS(data!A$3:A191))),"")</f>
        <v/>
      </c>
      <c r="B194" s="92" t="str">
        <f t="array" ref="B194">IFERROR(INDEX(data!B$3:B$3000, SMALL(IF(ISBLANK($F$3),IF(data!$D$3:$D$3000=$D$3,ROW(data!B$3:B$3000)-ROW(data!B$3)+1),IF(data!$D$3:$D$3000=$D$3,IF(data!$E$3:$E$3000=$F$3, ROW(data!B$3:B$3000)-ROW(data!B$3)+1))),ROWS(data!B$3:B191))),"")</f>
        <v/>
      </c>
      <c r="C194" s="92" t="str">
        <f t="array" ref="C194">IFERROR(INDEX(data!C$3:C$3000, SMALL(IF(ISBLANK($F$3),IF(data!$D$3:$D$3000=$D$3,ROW(data!C$3:C$3000)-ROW(data!C$3)+1),IF(data!$D$3:$D$3000=$D$3,IF(data!$E$3:$E$3000=$F$3, ROW(data!C$3:C$3000)-ROW(data!C$3)+1))),ROWS(data!C$3:C191))),"")</f>
        <v/>
      </c>
      <c r="D194" s="91" t="str">
        <f t="array" ref="D194">IFERROR(INDEX(data!E$3:E$3000, SMALL(IF(ISBLANK($F$3),IF(data!$D$3:$D$3000=$D$3,ROW(data!E$3:E$3000)-ROW(data!E$3)+1),IF(data!$D$3:$D$3000=$D$3,IF(data!$E$3:$E$3000=$F$3, ROW(data!E$3:E$3000)-ROW(data!E$3)+1))),ROWS(data!E$3:E191))),"")</f>
        <v/>
      </c>
      <c r="E194" s="85" t="str">
        <f t="array" ref="E194">IFERROR(INDEX(data!F$3:F$3000, SMALL(IF(ISBLANK($F$3),IF(data!$D$3:$D$3000=$D$3,ROW(data!F$3:F$3000)-ROW(data!F$3)+1),IF(data!$D$3:$D$3000=$D$3,IF(data!$E$3:$E$3000=$F$3, ROW(data!F$3:F$3000)-ROW(data!F$3)+1))),ROWS(data!F$3:F191))),"")</f>
        <v/>
      </c>
      <c r="F194" s="85" t="str">
        <f t="array" ref="F194">IFERROR(INDEX(data!G$3:G$3000, SMALL(IF(ISBLANK($F$3),IF(data!$D$3:$D$3000=$D$3,ROW(data!G$3:G$3000)-ROW(data!G$3)+1),IF(data!$D$3:$D$3000=$D$3,IF(data!$E$3:$E$3000=$F$3, ROW(data!G$3:G$3000)-ROW(data!G$3)+1))),ROWS(data!G$3:G191))),"")</f>
        <v/>
      </c>
      <c r="G194" s="85" t="str">
        <f t="shared" si="3"/>
        <v/>
      </c>
    </row>
    <row r="195" spans="1:7">
      <c r="A195" s="88" t="str">
        <f t="array" ref="A195">IFERROR(INDEX(data!A$3:A$3000, SMALL(IF(ISBLANK($F$3),IF(data!$D$3:$D$3000=$D$3,ROW(data!A$3:A$3000)-ROW(data!A$3)+1),IF(data!$D$3:$D$3000=$D$3,IF(data!$E$3:$E$3000=$F$3, ROW(data!A$3:A$3000)-ROW(data!A$3)+1))),ROWS(data!A$3:A192))),"")</f>
        <v/>
      </c>
      <c r="B195" s="89" t="str">
        <f t="array" ref="B195">IFERROR(INDEX(data!B$3:B$3000, SMALL(IF(ISBLANK($F$3),IF(data!$D$3:$D$3000=$D$3,ROW(data!B$3:B$3000)-ROW(data!B$3)+1),IF(data!$D$3:$D$3000=$D$3,IF(data!$E$3:$E$3000=$F$3, ROW(data!B$3:B$3000)-ROW(data!B$3)+1))),ROWS(data!B$3:B192))),"")</f>
        <v/>
      </c>
      <c r="C195" s="84" t="str">
        <f t="array" ref="C195">IFERROR(INDEX(data!C$3:C$3000, SMALL(IF(ISBLANK($F$3),IF(data!$D$3:$D$3000=$D$3,ROW(data!C$3:C$3000)-ROW(data!C$3)+1),IF(data!$D$3:$D$3000=$D$3,IF(data!$E$3:$E$3000=$F$3, ROW(data!C$3:C$3000)-ROW(data!C$3)+1))),ROWS(data!C$3:C192))),"")</f>
        <v/>
      </c>
      <c r="D195" s="90" t="str">
        <f t="array" ref="D195">IFERROR(INDEX(data!E$3:E$3000, SMALL(IF(ISBLANK($F$3),IF(data!$D$3:$D$3000=$D$3,ROW(data!E$3:E$3000)-ROW(data!E$3)+1),IF(data!$D$3:$D$3000=$D$3,IF(data!$E$3:$E$3000=$F$3, ROW(data!E$3:E$3000)-ROW(data!E$3)+1))),ROWS(data!E$3:E192))),"")</f>
        <v/>
      </c>
      <c r="E195" s="85" t="str">
        <f t="array" ref="E195">IFERROR(INDEX(data!F$3:F$3000, SMALL(IF(ISBLANK($F$3),IF(data!$D$3:$D$3000=$D$3,ROW(data!F$3:F$3000)-ROW(data!F$3)+1),IF(data!$D$3:$D$3000=$D$3,IF(data!$E$3:$E$3000=$F$3, ROW(data!F$3:F$3000)-ROW(data!F$3)+1))),ROWS(data!F$3:F192))),"")</f>
        <v/>
      </c>
      <c r="F195" s="85" t="str">
        <f t="array" ref="F195">IFERROR(INDEX(data!G$3:G$3000, SMALL(IF(ISBLANK($F$3),IF(data!$D$3:$D$3000=$D$3,ROW(data!G$3:G$3000)-ROW(data!G$3)+1),IF(data!$D$3:$D$3000=$D$3,IF(data!$E$3:$E$3000=$F$3, ROW(data!G$3:G$3000)-ROW(data!G$3)+1))),ROWS(data!G$3:G192))),"")</f>
        <v/>
      </c>
      <c r="G195" s="85" t="str">
        <f t="shared" si="3"/>
        <v/>
      </c>
    </row>
    <row r="196" spans="1:7">
      <c r="A196" s="91" t="str">
        <f t="array" ref="A196">IFERROR(INDEX(data!A$3:A$3000, SMALL(IF(ISBLANK($F$3),IF(data!$D$3:$D$3000=$D$3,ROW(data!A$3:A$3000)-ROW(data!A$3)+1),IF(data!$D$3:$D$3000=$D$3,IF(data!$E$3:$E$3000=$F$3, ROW(data!A$3:A$3000)-ROW(data!A$3)+1))),ROWS(data!A$3:A193))),"")</f>
        <v/>
      </c>
      <c r="B196" s="92" t="str">
        <f t="array" ref="B196">IFERROR(INDEX(data!B$3:B$3000, SMALL(IF(ISBLANK($F$3),IF(data!$D$3:$D$3000=$D$3,ROW(data!B$3:B$3000)-ROW(data!B$3)+1),IF(data!$D$3:$D$3000=$D$3,IF(data!$E$3:$E$3000=$F$3, ROW(data!B$3:B$3000)-ROW(data!B$3)+1))),ROWS(data!B$3:B193))),"")</f>
        <v/>
      </c>
      <c r="C196" s="92" t="str">
        <f t="array" ref="C196">IFERROR(INDEX(data!C$3:C$3000, SMALL(IF(ISBLANK($F$3),IF(data!$D$3:$D$3000=$D$3,ROW(data!C$3:C$3000)-ROW(data!C$3)+1),IF(data!$D$3:$D$3000=$D$3,IF(data!$E$3:$E$3000=$F$3, ROW(data!C$3:C$3000)-ROW(data!C$3)+1))),ROWS(data!C$3:C193))),"")</f>
        <v/>
      </c>
      <c r="D196" s="91" t="str">
        <f t="array" ref="D196">IFERROR(INDEX(data!E$3:E$3000, SMALL(IF(ISBLANK($F$3),IF(data!$D$3:$D$3000=$D$3,ROW(data!E$3:E$3000)-ROW(data!E$3)+1),IF(data!$D$3:$D$3000=$D$3,IF(data!$E$3:$E$3000=$F$3, ROW(data!E$3:E$3000)-ROW(data!E$3)+1))),ROWS(data!E$3:E193))),"")</f>
        <v/>
      </c>
      <c r="E196" s="85" t="str">
        <f t="array" ref="E196">IFERROR(INDEX(data!F$3:F$3000, SMALL(IF(ISBLANK($F$3),IF(data!$D$3:$D$3000=$D$3,ROW(data!F$3:F$3000)-ROW(data!F$3)+1),IF(data!$D$3:$D$3000=$D$3,IF(data!$E$3:$E$3000=$F$3, ROW(data!F$3:F$3000)-ROW(data!F$3)+1))),ROWS(data!F$3:F193))),"")</f>
        <v/>
      </c>
      <c r="F196" s="85" t="str">
        <f t="array" ref="F196">IFERROR(INDEX(data!G$3:G$3000, SMALL(IF(ISBLANK($F$3),IF(data!$D$3:$D$3000=$D$3,ROW(data!G$3:G$3000)-ROW(data!G$3)+1),IF(data!$D$3:$D$3000=$D$3,IF(data!$E$3:$E$3000=$F$3, ROW(data!G$3:G$3000)-ROW(data!G$3)+1))),ROWS(data!G$3:G193))),"")</f>
        <v/>
      </c>
      <c r="G196" s="85" t="str">
        <f t="shared" si="3"/>
        <v/>
      </c>
    </row>
    <row r="197" spans="1:7">
      <c r="A197" s="88" t="str">
        <f t="array" ref="A197">IFERROR(INDEX(data!A$3:A$3000, SMALL(IF(ISBLANK($F$3),IF(data!$D$3:$D$3000=$D$3,ROW(data!A$3:A$3000)-ROW(data!A$3)+1),IF(data!$D$3:$D$3000=$D$3,IF(data!$E$3:$E$3000=$F$3, ROW(data!A$3:A$3000)-ROW(data!A$3)+1))),ROWS(data!A$3:A194))),"")</f>
        <v/>
      </c>
      <c r="B197" s="89" t="str">
        <f t="array" ref="B197">IFERROR(INDEX(data!B$3:B$3000, SMALL(IF(ISBLANK($F$3),IF(data!$D$3:$D$3000=$D$3,ROW(data!B$3:B$3000)-ROW(data!B$3)+1),IF(data!$D$3:$D$3000=$D$3,IF(data!$E$3:$E$3000=$F$3, ROW(data!B$3:B$3000)-ROW(data!B$3)+1))),ROWS(data!B$3:B194))),"")</f>
        <v/>
      </c>
      <c r="C197" s="84" t="str">
        <f t="array" ref="C197">IFERROR(INDEX(data!C$3:C$3000, SMALL(IF(ISBLANK($F$3),IF(data!$D$3:$D$3000=$D$3,ROW(data!C$3:C$3000)-ROW(data!C$3)+1),IF(data!$D$3:$D$3000=$D$3,IF(data!$E$3:$E$3000=$F$3, ROW(data!C$3:C$3000)-ROW(data!C$3)+1))),ROWS(data!C$3:C194))),"")</f>
        <v/>
      </c>
      <c r="D197" s="90" t="str">
        <f t="array" ref="D197">IFERROR(INDEX(data!E$3:E$3000, SMALL(IF(ISBLANK($F$3),IF(data!$D$3:$D$3000=$D$3,ROW(data!E$3:E$3000)-ROW(data!E$3)+1),IF(data!$D$3:$D$3000=$D$3,IF(data!$E$3:$E$3000=$F$3, ROW(data!E$3:E$3000)-ROW(data!E$3)+1))),ROWS(data!E$3:E194))),"")</f>
        <v/>
      </c>
      <c r="E197" s="85" t="str">
        <f t="array" ref="E197">IFERROR(INDEX(data!F$3:F$3000, SMALL(IF(ISBLANK($F$3),IF(data!$D$3:$D$3000=$D$3,ROW(data!F$3:F$3000)-ROW(data!F$3)+1),IF(data!$D$3:$D$3000=$D$3,IF(data!$E$3:$E$3000=$F$3, ROW(data!F$3:F$3000)-ROW(data!F$3)+1))),ROWS(data!F$3:F194))),"")</f>
        <v/>
      </c>
      <c r="F197" s="85" t="str">
        <f t="array" ref="F197">IFERROR(INDEX(data!G$3:G$3000, SMALL(IF(ISBLANK($F$3),IF(data!$D$3:$D$3000=$D$3,ROW(data!G$3:G$3000)-ROW(data!G$3)+1),IF(data!$D$3:$D$3000=$D$3,IF(data!$E$3:$E$3000=$F$3, ROW(data!G$3:G$3000)-ROW(data!G$3)+1))),ROWS(data!G$3:G194))),"")</f>
        <v/>
      </c>
      <c r="G197" s="85" t="str">
        <f t="shared" si="3"/>
        <v/>
      </c>
    </row>
    <row r="198" spans="1:7">
      <c r="A198" s="91" t="str">
        <f t="array" ref="A198">IFERROR(INDEX(data!A$3:A$3000, SMALL(IF(ISBLANK($F$3),IF(data!$D$3:$D$3000=$D$3,ROW(data!A$3:A$3000)-ROW(data!A$3)+1),IF(data!$D$3:$D$3000=$D$3,IF(data!$E$3:$E$3000=$F$3, ROW(data!A$3:A$3000)-ROW(data!A$3)+1))),ROWS(data!A$3:A195))),"")</f>
        <v/>
      </c>
      <c r="B198" s="92" t="str">
        <f t="array" ref="B198">IFERROR(INDEX(data!B$3:B$3000, SMALL(IF(ISBLANK($F$3),IF(data!$D$3:$D$3000=$D$3,ROW(data!B$3:B$3000)-ROW(data!B$3)+1),IF(data!$D$3:$D$3000=$D$3,IF(data!$E$3:$E$3000=$F$3, ROW(data!B$3:B$3000)-ROW(data!B$3)+1))),ROWS(data!B$3:B195))),"")</f>
        <v/>
      </c>
      <c r="C198" s="92" t="str">
        <f t="array" ref="C198">IFERROR(INDEX(data!C$3:C$3000, SMALL(IF(ISBLANK($F$3),IF(data!$D$3:$D$3000=$D$3,ROW(data!C$3:C$3000)-ROW(data!C$3)+1),IF(data!$D$3:$D$3000=$D$3,IF(data!$E$3:$E$3000=$F$3, ROW(data!C$3:C$3000)-ROW(data!C$3)+1))),ROWS(data!C$3:C195))),"")</f>
        <v/>
      </c>
      <c r="D198" s="91" t="str">
        <f t="array" ref="D198">IFERROR(INDEX(data!E$3:E$3000, SMALL(IF(ISBLANK($F$3),IF(data!$D$3:$D$3000=$D$3,ROW(data!E$3:E$3000)-ROW(data!E$3)+1),IF(data!$D$3:$D$3000=$D$3,IF(data!$E$3:$E$3000=$F$3, ROW(data!E$3:E$3000)-ROW(data!E$3)+1))),ROWS(data!E$3:E195))),"")</f>
        <v/>
      </c>
      <c r="E198" s="85" t="str">
        <f t="array" ref="E198">IFERROR(INDEX(data!F$3:F$3000, SMALL(IF(ISBLANK($F$3),IF(data!$D$3:$D$3000=$D$3,ROW(data!F$3:F$3000)-ROW(data!F$3)+1),IF(data!$D$3:$D$3000=$D$3,IF(data!$E$3:$E$3000=$F$3, ROW(data!F$3:F$3000)-ROW(data!F$3)+1))),ROWS(data!F$3:F195))),"")</f>
        <v/>
      </c>
      <c r="F198" s="85" t="str">
        <f t="array" ref="F198">IFERROR(INDEX(data!G$3:G$3000, SMALL(IF(ISBLANK($F$3),IF(data!$D$3:$D$3000=$D$3,ROW(data!G$3:G$3000)-ROW(data!G$3)+1),IF(data!$D$3:$D$3000=$D$3,IF(data!$E$3:$E$3000=$F$3, ROW(data!G$3:G$3000)-ROW(data!G$3)+1))),ROWS(data!G$3:G195))),"")</f>
        <v/>
      </c>
      <c r="G198" s="85" t="str">
        <f t="shared" si="3"/>
        <v/>
      </c>
    </row>
    <row r="199" spans="1:7">
      <c r="A199" s="88" t="str">
        <f t="array" ref="A199">IFERROR(INDEX(data!A$3:A$3000, SMALL(IF(ISBLANK($F$3),IF(data!$D$3:$D$3000=$D$3,ROW(data!A$3:A$3000)-ROW(data!A$3)+1),IF(data!$D$3:$D$3000=$D$3,IF(data!$E$3:$E$3000=$F$3, ROW(data!A$3:A$3000)-ROW(data!A$3)+1))),ROWS(data!A$3:A196))),"")</f>
        <v/>
      </c>
      <c r="B199" s="89" t="str">
        <f t="array" ref="B199">IFERROR(INDEX(data!B$3:B$3000, SMALL(IF(ISBLANK($F$3),IF(data!$D$3:$D$3000=$D$3,ROW(data!B$3:B$3000)-ROW(data!B$3)+1),IF(data!$D$3:$D$3000=$D$3,IF(data!$E$3:$E$3000=$F$3, ROW(data!B$3:B$3000)-ROW(data!B$3)+1))),ROWS(data!B$3:B196))),"")</f>
        <v/>
      </c>
      <c r="C199" s="84" t="str">
        <f t="array" ref="C199">IFERROR(INDEX(data!C$3:C$3000, SMALL(IF(ISBLANK($F$3),IF(data!$D$3:$D$3000=$D$3,ROW(data!C$3:C$3000)-ROW(data!C$3)+1),IF(data!$D$3:$D$3000=$D$3,IF(data!$E$3:$E$3000=$F$3, ROW(data!C$3:C$3000)-ROW(data!C$3)+1))),ROWS(data!C$3:C196))),"")</f>
        <v/>
      </c>
      <c r="D199" s="90" t="str">
        <f t="array" ref="D199">IFERROR(INDEX(data!E$3:E$3000, SMALL(IF(ISBLANK($F$3),IF(data!$D$3:$D$3000=$D$3,ROW(data!E$3:E$3000)-ROW(data!E$3)+1),IF(data!$D$3:$D$3000=$D$3,IF(data!$E$3:$E$3000=$F$3, ROW(data!E$3:E$3000)-ROW(data!E$3)+1))),ROWS(data!E$3:E196))),"")</f>
        <v/>
      </c>
      <c r="E199" s="85" t="str">
        <f t="array" ref="E199">IFERROR(INDEX(data!F$3:F$3000, SMALL(IF(ISBLANK($F$3),IF(data!$D$3:$D$3000=$D$3,ROW(data!F$3:F$3000)-ROW(data!F$3)+1),IF(data!$D$3:$D$3000=$D$3,IF(data!$E$3:$E$3000=$F$3, ROW(data!F$3:F$3000)-ROW(data!F$3)+1))),ROWS(data!F$3:F196))),"")</f>
        <v/>
      </c>
      <c r="F199" s="85" t="str">
        <f t="array" ref="F199">IFERROR(INDEX(data!G$3:G$3000, SMALL(IF(ISBLANK($F$3),IF(data!$D$3:$D$3000=$D$3,ROW(data!G$3:G$3000)-ROW(data!G$3)+1),IF(data!$D$3:$D$3000=$D$3,IF(data!$E$3:$E$3000=$F$3, ROW(data!G$3:G$3000)-ROW(data!G$3)+1))),ROWS(data!G$3:G196))),"")</f>
        <v/>
      </c>
      <c r="G199" s="85" t="str">
        <f t="shared" si="3"/>
        <v/>
      </c>
    </row>
    <row r="200" spans="1:7">
      <c r="A200" s="91" t="str">
        <f t="array" ref="A200">IFERROR(INDEX(data!A$3:A$3000, SMALL(IF(ISBLANK($F$3),IF(data!$D$3:$D$3000=$D$3,ROW(data!A$3:A$3000)-ROW(data!A$3)+1),IF(data!$D$3:$D$3000=$D$3,IF(data!$E$3:$E$3000=$F$3, ROW(data!A$3:A$3000)-ROW(data!A$3)+1))),ROWS(data!A$3:A197))),"")</f>
        <v/>
      </c>
      <c r="B200" s="92" t="str">
        <f t="array" ref="B200">IFERROR(INDEX(data!B$3:B$3000, SMALL(IF(ISBLANK($F$3),IF(data!$D$3:$D$3000=$D$3,ROW(data!B$3:B$3000)-ROW(data!B$3)+1),IF(data!$D$3:$D$3000=$D$3,IF(data!$E$3:$E$3000=$F$3, ROW(data!B$3:B$3000)-ROW(data!B$3)+1))),ROWS(data!B$3:B197))),"")</f>
        <v/>
      </c>
      <c r="C200" s="92" t="str">
        <f t="array" ref="C200">IFERROR(INDEX(data!C$3:C$3000, SMALL(IF(ISBLANK($F$3),IF(data!$D$3:$D$3000=$D$3,ROW(data!C$3:C$3000)-ROW(data!C$3)+1),IF(data!$D$3:$D$3000=$D$3,IF(data!$E$3:$E$3000=$F$3, ROW(data!C$3:C$3000)-ROW(data!C$3)+1))),ROWS(data!C$3:C197))),"")</f>
        <v/>
      </c>
      <c r="D200" s="91" t="str">
        <f t="array" ref="D200">IFERROR(INDEX(data!E$3:E$3000, SMALL(IF(ISBLANK($F$3),IF(data!$D$3:$D$3000=$D$3,ROW(data!E$3:E$3000)-ROW(data!E$3)+1),IF(data!$D$3:$D$3000=$D$3,IF(data!$E$3:$E$3000=$F$3, ROW(data!E$3:E$3000)-ROW(data!E$3)+1))),ROWS(data!E$3:E197))),"")</f>
        <v/>
      </c>
      <c r="E200" s="85" t="str">
        <f t="array" ref="E200">IFERROR(INDEX(data!F$3:F$3000, SMALL(IF(ISBLANK($F$3),IF(data!$D$3:$D$3000=$D$3,ROW(data!F$3:F$3000)-ROW(data!F$3)+1),IF(data!$D$3:$D$3000=$D$3,IF(data!$E$3:$E$3000=$F$3, ROW(data!F$3:F$3000)-ROW(data!F$3)+1))),ROWS(data!F$3:F197))),"")</f>
        <v/>
      </c>
      <c r="F200" s="85" t="str">
        <f t="array" ref="F200">IFERROR(INDEX(data!G$3:G$3000, SMALL(IF(ISBLANK($F$3),IF(data!$D$3:$D$3000=$D$3,ROW(data!G$3:G$3000)-ROW(data!G$3)+1),IF(data!$D$3:$D$3000=$D$3,IF(data!$E$3:$E$3000=$F$3, ROW(data!G$3:G$3000)-ROW(data!G$3)+1))),ROWS(data!G$3:G197))),"")</f>
        <v/>
      </c>
      <c r="G200" s="85" t="str">
        <f t="shared" si="3"/>
        <v/>
      </c>
    </row>
    <row r="201" spans="1:7">
      <c r="A201" s="88" t="str">
        <f t="array" ref="A201">IFERROR(INDEX(data!A$3:A$3000, SMALL(IF(ISBLANK($F$3),IF(data!$D$3:$D$3000=$D$3,ROW(data!A$3:A$3000)-ROW(data!A$3)+1),IF(data!$D$3:$D$3000=$D$3,IF(data!$E$3:$E$3000=$F$3, ROW(data!A$3:A$3000)-ROW(data!A$3)+1))),ROWS(data!A$3:A198))),"")</f>
        <v/>
      </c>
      <c r="B201" s="89" t="str">
        <f t="array" ref="B201">IFERROR(INDEX(data!B$3:B$3000, SMALL(IF(ISBLANK($F$3),IF(data!$D$3:$D$3000=$D$3,ROW(data!B$3:B$3000)-ROW(data!B$3)+1),IF(data!$D$3:$D$3000=$D$3,IF(data!$E$3:$E$3000=$F$3, ROW(data!B$3:B$3000)-ROW(data!B$3)+1))),ROWS(data!B$3:B198))),"")</f>
        <v/>
      </c>
      <c r="C201" s="84" t="str">
        <f t="array" ref="C201">IFERROR(INDEX(data!C$3:C$3000, SMALL(IF(ISBLANK($F$3),IF(data!$D$3:$D$3000=$D$3,ROW(data!C$3:C$3000)-ROW(data!C$3)+1),IF(data!$D$3:$D$3000=$D$3,IF(data!$E$3:$E$3000=$F$3, ROW(data!C$3:C$3000)-ROW(data!C$3)+1))),ROWS(data!C$3:C198))),"")</f>
        <v/>
      </c>
      <c r="D201" s="90" t="str">
        <f t="array" ref="D201">IFERROR(INDEX(data!E$3:E$3000, SMALL(IF(ISBLANK($F$3),IF(data!$D$3:$D$3000=$D$3,ROW(data!E$3:E$3000)-ROW(data!E$3)+1),IF(data!$D$3:$D$3000=$D$3,IF(data!$E$3:$E$3000=$F$3, ROW(data!E$3:E$3000)-ROW(data!E$3)+1))),ROWS(data!E$3:E198))),"")</f>
        <v/>
      </c>
      <c r="E201" s="85" t="str">
        <f t="array" ref="E201">IFERROR(INDEX(data!F$3:F$3000, SMALL(IF(ISBLANK($F$3),IF(data!$D$3:$D$3000=$D$3,ROW(data!F$3:F$3000)-ROW(data!F$3)+1),IF(data!$D$3:$D$3000=$D$3,IF(data!$E$3:$E$3000=$F$3, ROW(data!F$3:F$3000)-ROW(data!F$3)+1))),ROWS(data!F$3:F198))),"")</f>
        <v/>
      </c>
      <c r="F201" s="85" t="str">
        <f t="array" ref="F201">IFERROR(INDEX(data!G$3:G$3000, SMALL(IF(ISBLANK($F$3),IF(data!$D$3:$D$3000=$D$3,ROW(data!G$3:G$3000)-ROW(data!G$3)+1),IF(data!$D$3:$D$3000=$D$3,IF(data!$E$3:$E$3000=$F$3, ROW(data!G$3:G$3000)-ROW(data!G$3)+1))),ROWS(data!G$3:G198))),"")</f>
        <v/>
      </c>
      <c r="G201" s="85" t="str">
        <f t="shared" si="3"/>
        <v/>
      </c>
    </row>
    <row r="202" spans="1:7">
      <c r="A202" s="91" t="str">
        <f t="array" ref="A202">IFERROR(INDEX(data!A$3:A$3000, SMALL(IF(ISBLANK($F$3),IF(data!$D$3:$D$3000=$D$3,ROW(data!A$3:A$3000)-ROW(data!A$3)+1),IF(data!$D$3:$D$3000=$D$3,IF(data!$E$3:$E$3000=$F$3, ROW(data!A$3:A$3000)-ROW(data!A$3)+1))),ROWS(data!A$3:A199))),"")</f>
        <v/>
      </c>
      <c r="B202" s="92" t="str">
        <f t="array" ref="B202">IFERROR(INDEX(data!B$3:B$3000, SMALL(IF(ISBLANK($F$3),IF(data!$D$3:$D$3000=$D$3,ROW(data!B$3:B$3000)-ROW(data!B$3)+1),IF(data!$D$3:$D$3000=$D$3,IF(data!$E$3:$E$3000=$F$3, ROW(data!B$3:B$3000)-ROW(data!B$3)+1))),ROWS(data!B$3:B199))),"")</f>
        <v/>
      </c>
      <c r="C202" s="92" t="str">
        <f t="array" ref="C202">IFERROR(INDEX(data!C$3:C$3000, SMALL(IF(ISBLANK($F$3),IF(data!$D$3:$D$3000=$D$3,ROW(data!C$3:C$3000)-ROW(data!C$3)+1),IF(data!$D$3:$D$3000=$D$3,IF(data!$E$3:$E$3000=$F$3, ROW(data!C$3:C$3000)-ROW(data!C$3)+1))),ROWS(data!C$3:C199))),"")</f>
        <v/>
      </c>
      <c r="D202" s="91" t="str">
        <f t="array" ref="D202">IFERROR(INDEX(data!E$3:E$3000, SMALL(IF(ISBLANK($F$3),IF(data!$D$3:$D$3000=$D$3,ROW(data!E$3:E$3000)-ROW(data!E$3)+1),IF(data!$D$3:$D$3000=$D$3,IF(data!$E$3:$E$3000=$F$3, ROW(data!E$3:E$3000)-ROW(data!E$3)+1))),ROWS(data!E$3:E199))),"")</f>
        <v/>
      </c>
      <c r="E202" s="85" t="str">
        <f t="array" ref="E202">IFERROR(INDEX(data!F$3:F$3000, SMALL(IF(ISBLANK($F$3),IF(data!$D$3:$D$3000=$D$3,ROW(data!F$3:F$3000)-ROW(data!F$3)+1),IF(data!$D$3:$D$3000=$D$3,IF(data!$E$3:$E$3000=$F$3, ROW(data!F$3:F$3000)-ROW(data!F$3)+1))),ROWS(data!F$3:F199))),"")</f>
        <v/>
      </c>
      <c r="F202" s="85" t="str">
        <f t="array" ref="F202">IFERROR(INDEX(data!G$3:G$3000, SMALL(IF(ISBLANK($F$3),IF(data!$D$3:$D$3000=$D$3,ROW(data!G$3:G$3000)-ROW(data!G$3)+1),IF(data!$D$3:$D$3000=$D$3,IF(data!$E$3:$E$3000=$F$3, ROW(data!G$3:G$3000)-ROW(data!G$3)+1))),ROWS(data!G$3:G199))),"")</f>
        <v/>
      </c>
      <c r="G202" s="85" t="str">
        <f t="shared" si="3"/>
        <v/>
      </c>
    </row>
    <row r="203" spans="1:7">
      <c r="A203" s="88" t="str">
        <f t="array" ref="A203">IFERROR(INDEX(data!A$3:A$3000, SMALL(IF(ISBLANK($F$3),IF(data!$D$3:$D$3000=$D$3,ROW(data!A$3:A$3000)-ROW(data!A$3)+1),IF(data!$D$3:$D$3000=$D$3,IF(data!$E$3:$E$3000=$F$3, ROW(data!A$3:A$3000)-ROW(data!A$3)+1))),ROWS(data!A$3:A200))),"")</f>
        <v/>
      </c>
      <c r="B203" s="89" t="str">
        <f t="array" ref="B203">IFERROR(INDEX(data!B$3:B$3000, SMALL(IF(ISBLANK($F$3),IF(data!$D$3:$D$3000=$D$3,ROW(data!B$3:B$3000)-ROW(data!B$3)+1),IF(data!$D$3:$D$3000=$D$3,IF(data!$E$3:$E$3000=$F$3, ROW(data!B$3:B$3000)-ROW(data!B$3)+1))),ROWS(data!B$3:B200))),"")</f>
        <v/>
      </c>
      <c r="C203" s="84" t="str">
        <f t="array" ref="C203">IFERROR(INDEX(data!C$3:C$3000, SMALL(IF(ISBLANK($F$3),IF(data!$D$3:$D$3000=$D$3,ROW(data!C$3:C$3000)-ROW(data!C$3)+1),IF(data!$D$3:$D$3000=$D$3,IF(data!$E$3:$E$3000=$F$3, ROW(data!C$3:C$3000)-ROW(data!C$3)+1))),ROWS(data!C$3:C200))),"")</f>
        <v/>
      </c>
      <c r="D203" s="90" t="str">
        <f t="array" ref="D203">IFERROR(INDEX(data!E$3:E$3000, SMALL(IF(ISBLANK($F$3),IF(data!$D$3:$D$3000=$D$3,ROW(data!E$3:E$3000)-ROW(data!E$3)+1),IF(data!$D$3:$D$3000=$D$3,IF(data!$E$3:$E$3000=$F$3, ROW(data!E$3:E$3000)-ROW(data!E$3)+1))),ROWS(data!E$3:E200))),"")</f>
        <v/>
      </c>
      <c r="E203" s="85" t="str">
        <f t="array" ref="E203">IFERROR(INDEX(data!F$3:F$3000, SMALL(IF(ISBLANK($F$3),IF(data!$D$3:$D$3000=$D$3,ROW(data!F$3:F$3000)-ROW(data!F$3)+1),IF(data!$D$3:$D$3000=$D$3,IF(data!$E$3:$E$3000=$F$3, ROW(data!F$3:F$3000)-ROW(data!F$3)+1))),ROWS(data!F$3:F200))),"")</f>
        <v/>
      </c>
      <c r="F203" s="85" t="str">
        <f t="array" ref="F203">IFERROR(INDEX(data!G$3:G$3000, SMALL(IF(ISBLANK($F$3),IF(data!$D$3:$D$3000=$D$3,ROW(data!G$3:G$3000)-ROW(data!G$3)+1),IF(data!$D$3:$D$3000=$D$3,IF(data!$E$3:$E$3000=$F$3, ROW(data!G$3:G$3000)-ROW(data!G$3)+1))),ROWS(data!G$3:G200))),"")</f>
        <v/>
      </c>
      <c r="G203" s="85" t="str">
        <f t="shared" si="3"/>
        <v/>
      </c>
    </row>
    <row r="204" spans="1:7">
      <c r="A204" s="91" t="str">
        <f t="array" ref="A204">IFERROR(INDEX(data!A$3:A$3000, SMALL(IF(ISBLANK($F$3),IF(data!$D$3:$D$3000=$D$3,ROW(data!A$3:A$3000)-ROW(data!A$3)+1),IF(data!$D$3:$D$3000=$D$3,IF(data!$E$3:$E$3000=$F$3, ROW(data!A$3:A$3000)-ROW(data!A$3)+1))),ROWS(data!A$3:A201))),"")</f>
        <v/>
      </c>
      <c r="B204" s="92" t="str">
        <f t="array" ref="B204">IFERROR(INDEX(data!B$3:B$3000, SMALL(IF(ISBLANK($F$3),IF(data!$D$3:$D$3000=$D$3,ROW(data!B$3:B$3000)-ROW(data!B$3)+1),IF(data!$D$3:$D$3000=$D$3,IF(data!$E$3:$E$3000=$F$3, ROW(data!B$3:B$3000)-ROW(data!B$3)+1))),ROWS(data!B$3:B201))),"")</f>
        <v/>
      </c>
      <c r="C204" s="92" t="str">
        <f t="array" ref="C204">IFERROR(INDEX(data!C$3:C$3000, SMALL(IF(ISBLANK($F$3),IF(data!$D$3:$D$3000=$D$3,ROW(data!C$3:C$3000)-ROW(data!C$3)+1),IF(data!$D$3:$D$3000=$D$3,IF(data!$E$3:$E$3000=$F$3, ROW(data!C$3:C$3000)-ROW(data!C$3)+1))),ROWS(data!C$3:C201))),"")</f>
        <v/>
      </c>
      <c r="D204" s="91" t="str">
        <f t="array" ref="D204">IFERROR(INDEX(data!E$3:E$3000, SMALL(IF(ISBLANK($F$3),IF(data!$D$3:$D$3000=$D$3,ROW(data!E$3:E$3000)-ROW(data!E$3)+1),IF(data!$D$3:$D$3000=$D$3,IF(data!$E$3:$E$3000=$F$3, ROW(data!E$3:E$3000)-ROW(data!E$3)+1))),ROWS(data!E$3:E201))),"")</f>
        <v/>
      </c>
      <c r="E204" s="85" t="str">
        <f t="array" ref="E204">IFERROR(INDEX(data!F$3:F$3000, SMALL(IF(ISBLANK($F$3),IF(data!$D$3:$D$3000=$D$3,ROW(data!F$3:F$3000)-ROW(data!F$3)+1),IF(data!$D$3:$D$3000=$D$3,IF(data!$E$3:$E$3000=$F$3, ROW(data!F$3:F$3000)-ROW(data!F$3)+1))),ROWS(data!F$3:F201))),"")</f>
        <v/>
      </c>
      <c r="F204" s="85" t="str">
        <f t="array" ref="F204">IFERROR(INDEX(data!G$3:G$3000, SMALL(IF(ISBLANK($F$3),IF(data!$D$3:$D$3000=$D$3,ROW(data!G$3:G$3000)-ROW(data!G$3)+1),IF(data!$D$3:$D$3000=$D$3,IF(data!$E$3:$E$3000=$F$3, ROW(data!G$3:G$3000)-ROW(data!G$3)+1))),ROWS(data!G$3:G201))),"")</f>
        <v/>
      </c>
      <c r="G204" s="85" t="str">
        <f t="shared" si="3"/>
        <v/>
      </c>
    </row>
    <row r="205" spans="1:7">
      <c r="A205" s="88" t="str">
        <f t="array" ref="A205">IFERROR(INDEX(data!A$3:A$3000, SMALL(IF(ISBLANK($F$3),IF(data!$D$3:$D$3000=$D$3,ROW(data!A$3:A$3000)-ROW(data!A$3)+1),IF(data!$D$3:$D$3000=$D$3,IF(data!$E$3:$E$3000=$F$3, ROW(data!A$3:A$3000)-ROW(data!A$3)+1))),ROWS(data!A$3:A202))),"")</f>
        <v/>
      </c>
      <c r="B205" s="89" t="str">
        <f t="array" ref="B205">IFERROR(INDEX(data!B$3:B$3000, SMALL(IF(ISBLANK($F$3),IF(data!$D$3:$D$3000=$D$3,ROW(data!B$3:B$3000)-ROW(data!B$3)+1),IF(data!$D$3:$D$3000=$D$3,IF(data!$E$3:$E$3000=$F$3, ROW(data!B$3:B$3000)-ROW(data!B$3)+1))),ROWS(data!B$3:B202))),"")</f>
        <v/>
      </c>
      <c r="C205" s="84" t="str">
        <f t="array" ref="C205">IFERROR(INDEX(data!C$3:C$3000, SMALL(IF(ISBLANK($F$3),IF(data!$D$3:$D$3000=$D$3,ROW(data!C$3:C$3000)-ROW(data!C$3)+1),IF(data!$D$3:$D$3000=$D$3,IF(data!$E$3:$E$3000=$F$3, ROW(data!C$3:C$3000)-ROW(data!C$3)+1))),ROWS(data!C$3:C202))),"")</f>
        <v/>
      </c>
      <c r="D205" s="90" t="str">
        <f t="array" ref="D205">IFERROR(INDEX(data!E$3:E$3000, SMALL(IF(ISBLANK($F$3),IF(data!$D$3:$D$3000=$D$3,ROW(data!E$3:E$3000)-ROW(data!E$3)+1),IF(data!$D$3:$D$3000=$D$3,IF(data!$E$3:$E$3000=$F$3, ROW(data!E$3:E$3000)-ROW(data!E$3)+1))),ROWS(data!E$3:E202))),"")</f>
        <v/>
      </c>
      <c r="E205" s="85" t="str">
        <f t="array" ref="E205">IFERROR(INDEX(data!F$3:F$3000, SMALL(IF(ISBLANK($F$3),IF(data!$D$3:$D$3000=$D$3,ROW(data!F$3:F$3000)-ROW(data!F$3)+1),IF(data!$D$3:$D$3000=$D$3,IF(data!$E$3:$E$3000=$F$3, ROW(data!F$3:F$3000)-ROW(data!F$3)+1))),ROWS(data!F$3:F202))),"")</f>
        <v/>
      </c>
      <c r="F205" s="85" t="str">
        <f t="array" ref="F205">IFERROR(INDEX(data!G$3:G$3000, SMALL(IF(ISBLANK($F$3),IF(data!$D$3:$D$3000=$D$3,ROW(data!G$3:G$3000)-ROW(data!G$3)+1),IF(data!$D$3:$D$3000=$D$3,IF(data!$E$3:$E$3000=$F$3, ROW(data!G$3:G$3000)-ROW(data!G$3)+1))),ROWS(data!G$3:G202))),"")</f>
        <v/>
      </c>
      <c r="G205" s="85" t="str">
        <f t="shared" si="3"/>
        <v/>
      </c>
    </row>
    <row r="206" spans="1:7">
      <c r="A206" s="91" t="str">
        <f t="array" ref="A206">IFERROR(INDEX(data!A$3:A$3000, SMALL(IF(ISBLANK($F$3),IF(data!$D$3:$D$3000=$D$3,ROW(data!A$3:A$3000)-ROW(data!A$3)+1),IF(data!$D$3:$D$3000=$D$3,IF(data!$E$3:$E$3000=$F$3, ROW(data!A$3:A$3000)-ROW(data!A$3)+1))),ROWS(data!A$3:A203))),"")</f>
        <v/>
      </c>
      <c r="B206" s="92" t="str">
        <f t="array" ref="B206">IFERROR(INDEX(data!B$3:B$3000, SMALL(IF(ISBLANK($F$3),IF(data!$D$3:$D$3000=$D$3,ROW(data!B$3:B$3000)-ROW(data!B$3)+1),IF(data!$D$3:$D$3000=$D$3,IF(data!$E$3:$E$3000=$F$3, ROW(data!B$3:B$3000)-ROW(data!B$3)+1))),ROWS(data!B$3:B203))),"")</f>
        <v/>
      </c>
      <c r="C206" s="92" t="str">
        <f t="array" ref="C206">IFERROR(INDEX(data!C$3:C$3000, SMALL(IF(ISBLANK($F$3),IF(data!$D$3:$D$3000=$D$3,ROW(data!C$3:C$3000)-ROW(data!C$3)+1),IF(data!$D$3:$D$3000=$D$3,IF(data!$E$3:$E$3000=$F$3, ROW(data!C$3:C$3000)-ROW(data!C$3)+1))),ROWS(data!C$3:C203))),"")</f>
        <v/>
      </c>
      <c r="D206" s="91" t="str">
        <f t="array" ref="D206">IFERROR(INDEX(data!E$3:E$3000, SMALL(IF(ISBLANK($F$3),IF(data!$D$3:$D$3000=$D$3,ROW(data!E$3:E$3000)-ROW(data!E$3)+1),IF(data!$D$3:$D$3000=$D$3,IF(data!$E$3:$E$3000=$F$3, ROW(data!E$3:E$3000)-ROW(data!E$3)+1))),ROWS(data!E$3:E203))),"")</f>
        <v/>
      </c>
      <c r="E206" s="85" t="str">
        <f t="array" ref="E206">IFERROR(INDEX(data!F$3:F$3000, SMALL(IF(ISBLANK($F$3),IF(data!$D$3:$D$3000=$D$3,ROW(data!F$3:F$3000)-ROW(data!F$3)+1),IF(data!$D$3:$D$3000=$D$3,IF(data!$E$3:$E$3000=$F$3, ROW(data!F$3:F$3000)-ROW(data!F$3)+1))),ROWS(data!F$3:F203))),"")</f>
        <v/>
      </c>
      <c r="F206" s="85" t="str">
        <f t="array" ref="F206">IFERROR(INDEX(data!G$3:G$3000, SMALL(IF(ISBLANK($F$3),IF(data!$D$3:$D$3000=$D$3,ROW(data!G$3:G$3000)-ROW(data!G$3)+1),IF(data!$D$3:$D$3000=$D$3,IF(data!$E$3:$E$3000=$F$3, ROW(data!G$3:G$3000)-ROW(data!G$3)+1))),ROWS(data!G$3:G203))),"")</f>
        <v/>
      </c>
      <c r="G206" s="85" t="str">
        <f t="shared" si="3"/>
        <v/>
      </c>
    </row>
    <row r="207" spans="1:7">
      <c r="A207" s="88" t="str">
        <f t="array" ref="A207">IFERROR(INDEX(data!A$3:A$3000, SMALL(IF(ISBLANK($F$3),IF(data!$D$3:$D$3000=$D$3,ROW(data!A$3:A$3000)-ROW(data!A$3)+1),IF(data!$D$3:$D$3000=$D$3,IF(data!$E$3:$E$3000=$F$3, ROW(data!A$3:A$3000)-ROW(data!A$3)+1))),ROWS(data!A$3:A204))),"")</f>
        <v/>
      </c>
      <c r="B207" s="89" t="str">
        <f t="array" ref="B207">IFERROR(INDEX(data!B$3:B$3000, SMALL(IF(ISBLANK($F$3),IF(data!$D$3:$D$3000=$D$3,ROW(data!B$3:B$3000)-ROW(data!B$3)+1),IF(data!$D$3:$D$3000=$D$3,IF(data!$E$3:$E$3000=$F$3, ROW(data!B$3:B$3000)-ROW(data!B$3)+1))),ROWS(data!B$3:B204))),"")</f>
        <v/>
      </c>
      <c r="C207" s="84" t="str">
        <f t="array" ref="C207">IFERROR(INDEX(data!C$3:C$3000, SMALL(IF(ISBLANK($F$3),IF(data!$D$3:$D$3000=$D$3,ROW(data!C$3:C$3000)-ROW(data!C$3)+1),IF(data!$D$3:$D$3000=$D$3,IF(data!$E$3:$E$3000=$F$3, ROW(data!C$3:C$3000)-ROW(data!C$3)+1))),ROWS(data!C$3:C204))),"")</f>
        <v/>
      </c>
      <c r="D207" s="90" t="str">
        <f t="array" ref="D207">IFERROR(INDEX(data!E$3:E$3000, SMALL(IF(ISBLANK($F$3),IF(data!$D$3:$D$3000=$D$3,ROW(data!E$3:E$3000)-ROW(data!E$3)+1),IF(data!$D$3:$D$3000=$D$3,IF(data!$E$3:$E$3000=$F$3, ROW(data!E$3:E$3000)-ROW(data!E$3)+1))),ROWS(data!E$3:E204))),"")</f>
        <v/>
      </c>
      <c r="E207" s="85" t="str">
        <f t="array" ref="E207">IFERROR(INDEX(data!F$3:F$3000, SMALL(IF(ISBLANK($F$3),IF(data!$D$3:$D$3000=$D$3,ROW(data!F$3:F$3000)-ROW(data!F$3)+1),IF(data!$D$3:$D$3000=$D$3,IF(data!$E$3:$E$3000=$F$3, ROW(data!F$3:F$3000)-ROW(data!F$3)+1))),ROWS(data!F$3:F204))),"")</f>
        <v/>
      </c>
      <c r="F207" s="85" t="str">
        <f t="array" ref="F207">IFERROR(INDEX(data!G$3:G$3000, SMALL(IF(ISBLANK($F$3),IF(data!$D$3:$D$3000=$D$3,ROW(data!G$3:G$3000)-ROW(data!G$3)+1),IF(data!$D$3:$D$3000=$D$3,IF(data!$E$3:$E$3000=$F$3, ROW(data!G$3:G$3000)-ROW(data!G$3)+1))),ROWS(data!G$3:G204))),"")</f>
        <v/>
      </c>
      <c r="G207" s="85" t="str">
        <f t="shared" si="3"/>
        <v/>
      </c>
    </row>
    <row r="208" spans="1:7">
      <c r="A208" s="91" t="str">
        <f t="array" ref="A208">IFERROR(INDEX(data!A$3:A$3000, SMALL(IF(ISBLANK($F$3),IF(data!$D$3:$D$3000=$D$3,ROW(data!A$3:A$3000)-ROW(data!A$3)+1),IF(data!$D$3:$D$3000=$D$3,IF(data!$E$3:$E$3000=$F$3, ROW(data!A$3:A$3000)-ROW(data!A$3)+1))),ROWS(data!A$3:A205))),"")</f>
        <v/>
      </c>
      <c r="B208" s="92" t="str">
        <f t="array" ref="B208">IFERROR(INDEX(data!B$3:B$3000, SMALL(IF(ISBLANK($F$3),IF(data!$D$3:$D$3000=$D$3,ROW(data!B$3:B$3000)-ROW(data!B$3)+1),IF(data!$D$3:$D$3000=$D$3,IF(data!$E$3:$E$3000=$F$3, ROW(data!B$3:B$3000)-ROW(data!B$3)+1))),ROWS(data!B$3:B205))),"")</f>
        <v/>
      </c>
      <c r="C208" s="92" t="str">
        <f t="array" ref="C208">IFERROR(INDEX(data!C$3:C$3000, SMALL(IF(ISBLANK($F$3),IF(data!$D$3:$D$3000=$D$3,ROW(data!C$3:C$3000)-ROW(data!C$3)+1),IF(data!$D$3:$D$3000=$D$3,IF(data!$E$3:$E$3000=$F$3, ROW(data!C$3:C$3000)-ROW(data!C$3)+1))),ROWS(data!C$3:C205))),"")</f>
        <v/>
      </c>
      <c r="D208" s="91" t="str">
        <f t="array" ref="D208">IFERROR(INDEX(data!E$3:E$3000, SMALL(IF(ISBLANK($F$3),IF(data!$D$3:$D$3000=$D$3,ROW(data!E$3:E$3000)-ROW(data!E$3)+1),IF(data!$D$3:$D$3000=$D$3,IF(data!$E$3:$E$3000=$F$3, ROW(data!E$3:E$3000)-ROW(data!E$3)+1))),ROWS(data!E$3:E205))),"")</f>
        <v/>
      </c>
      <c r="E208" s="85" t="str">
        <f t="array" ref="E208">IFERROR(INDEX(data!F$3:F$3000, SMALL(IF(ISBLANK($F$3),IF(data!$D$3:$D$3000=$D$3,ROW(data!F$3:F$3000)-ROW(data!F$3)+1),IF(data!$D$3:$D$3000=$D$3,IF(data!$E$3:$E$3000=$F$3, ROW(data!F$3:F$3000)-ROW(data!F$3)+1))),ROWS(data!F$3:F205))),"")</f>
        <v/>
      </c>
      <c r="F208" s="85" t="str">
        <f t="array" ref="F208">IFERROR(INDEX(data!G$3:G$3000, SMALL(IF(ISBLANK($F$3),IF(data!$D$3:$D$3000=$D$3,ROW(data!G$3:G$3000)-ROW(data!G$3)+1),IF(data!$D$3:$D$3000=$D$3,IF(data!$E$3:$E$3000=$F$3, ROW(data!G$3:G$3000)-ROW(data!G$3)+1))),ROWS(data!G$3:G205))),"")</f>
        <v/>
      </c>
      <c r="G208" s="85" t="str">
        <f t="shared" si="3"/>
        <v/>
      </c>
    </row>
    <row r="209" spans="1:7">
      <c r="A209" s="88" t="str">
        <f t="array" ref="A209">IFERROR(INDEX(data!A$3:A$3000, SMALL(IF(ISBLANK($F$3),IF(data!$D$3:$D$3000=$D$3,ROW(data!A$3:A$3000)-ROW(data!A$3)+1),IF(data!$D$3:$D$3000=$D$3,IF(data!$E$3:$E$3000=$F$3, ROW(data!A$3:A$3000)-ROW(data!A$3)+1))),ROWS(data!A$3:A206))),"")</f>
        <v/>
      </c>
      <c r="B209" s="89" t="str">
        <f t="array" ref="B209">IFERROR(INDEX(data!B$3:B$3000, SMALL(IF(ISBLANK($F$3),IF(data!$D$3:$D$3000=$D$3,ROW(data!B$3:B$3000)-ROW(data!B$3)+1),IF(data!$D$3:$D$3000=$D$3,IF(data!$E$3:$E$3000=$F$3, ROW(data!B$3:B$3000)-ROW(data!B$3)+1))),ROWS(data!B$3:B206))),"")</f>
        <v/>
      </c>
      <c r="C209" s="84" t="str">
        <f t="array" ref="C209">IFERROR(INDEX(data!C$3:C$3000, SMALL(IF(ISBLANK($F$3),IF(data!$D$3:$D$3000=$D$3,ROW(data!C$3:C$3000)-ROW(data!C$3)+1),IF(data!$D$3:$D$3000=$D$3,IF(data!$E$3:$E$3000=$F$3, ROW(data!C$3:C$3000)-ROW(data!C$3)+1))),ROWS(data!C$3:C206))),"")</f>
        <v/>
      </c>
      <c r="D209" s="90" t="str">
        <f t="array" ref="D209">IFERROR(INDEX(data!E$3:E$3000, SMALL(IF(ISBLANK($F$3),IF(data!$D$3:$D$3000=$D$3,ROW(data!E$3:E$3000)-ROW(data!E$3)+1),IF(data!$D$3:$D$3000=$D$3,IF(data!$E$3:$E$3000=$F$3, ROW(data!E$3:E$3000)-ROW(data!E$3)+1))),ROWS(data!E$3:E206))),"")</f>
        <v/>
      </c>
      <c r="E209" s="85" t="str">
        <f t="array" ref="E209">IFERROR(INDEX(data!F$3:F$3000, SMALL(IF(ISBLANK($F$3),IF(data!$D$3:$D$3000=$D$3,ROW(data!F$3:F$3000)-ROW(data!F$3)+1),IF(data!$D$3:$D$3000=$D$3,IF(data!$E$3:$E$3000=$F$3, ROW(data!F$3:F$3000)-ROW(data!F$3)+1))),ROWS(data!F$3:F206))),"")</f>
        <v/>
      </c>
      <c r="F209" s="85" t="str">
        <f t="array" ref="F209">IFERROR(INDEX(data!G$3:G$3000, SMALL(IF(ISBLANK($F$3),IF(data!$D$3:$D$3000=$D$3,ROW(data!G$3:G$3000)-ROW(data!G$3)+1),IF(data!$D$3:$D$3000=$D$3,IF(data!$E$3:$E$3000=$F$3, ROW(data!G$3:G$3000)-ROW(data!G$3)+1))),ROWS(data!G$3:G206))),"")</f>
        <v/>
      </c>
      <c r="G209" s="85" t="str">
        <f t="shared" si="3"/>
        <v/>
      </c>
    </row>
    <row r="210" spans="1:7">
      <c r="A210" s="91" t="str">
        <f t="array" ref="A210">IFERROR(INDEX(data!A$3:A$3000, SMALL(IF(ISBLANK($F$3),IF(data!$D$3:$D$3000=$D$3,ROW(data!A$3:A$3000)-ROW(data!A$3)+1),IF(data!$D$3:$D$3000=$D$3,IF(data!$E$3:$E$3000=$F$3, ROW(data!A$3:A$3000)-ROW(data!A$3)+1))),ROWS(data!A$3:A207))),"")</f>
        <v/>
      </c>
      <c r="B210" s="92" t="str">
        <f t="array" ref="B210">IFERROR(INDEX(data!B$3:B$3000, SMALL(IF(ISBLANK($F$3),IF(data!$D$3:$D$3000=$D$3,ROW(data!B$3:B$3000)-ROW(data!B$3)+1),IF(data!$D$3:$D$3000=$D$3,IF(data!$E$3:$E$3000=$F$3, ROW(data!B$3:B$3000)-ROW(data!B$3)+1))),ROWS(data!B$3:B207))),"")</f>
        <v/>
      </c>
      <c r="C210" s="92" t="str">
        <f t="array" ref="C210">IFERROR(INDEX(data!C$3:C$3000, SMALL(IF(ISBLANK($F$3),IF(data!$D$3:$D$3000=$D$3,ROW(data!C$3:C$3000)-ROW(data!C$3)+1),IF(data!$D$3:$D$3000=$D$3,IF(data!$E$3:$E$3000=$F$3, ROW(data!C$3:C$3000)-ROW(data!C$3)+1))),ROWS(data!C$3:C207))),"")</f>
        <v/>
      </c>
      <c r="D210" s="91" t="str">
        <f t="array" ref="D210">IFERROR(INDEX(data!E$3:E$3000, SMALL(IF(ISBLANK($F$3),IF(data!$D$3:$D$3000=$D$3,ROW(data!E$3:E$3000)-ROW(data!E$3)+1),IF(data!$D$3:$D$3000=$D$3,IF(data!$E$3:$E$3000=$F$3, ROW(data!E$3:E$3000)-ROW(data!E$3)+1))),ROWS(data!E$3:E207))),"")</f>
        <v/>
      </c>
      <c r="E210" s="85" t="str">
        <f t="array" ref="E210">IFERROR(INDEX(data!F$3:F$3000, SMALL(IF(ISBLANK($F$3),IF(data!$D$3:$D$3000=$D$3,ROW(data!F$3:F$3000)-ROW(data!F$3)+1),IF(data!$D$3:$D$3000=$D$3,IF(data!$E$3:$E$3000=$F$3, ROW(data!F$3:F$3000)-ROW(data!F$3)+1))),ROWS(data!F$3:F207))),"")</f>
        <v/>
      </c>
      <c r="F210" s="85" t="str">
        <f t="array" ref="F210">IFERROR(INDEX(data!G$3:G$3000, SMALL(IF(ISBLANK($F$3),IF(data!$D$3:$D$3000=$D$3,ROW(data!G$3:G$3000)-ROW(data!G$3)+1),IF(data!$D$3:$D$3000=$D$3,IF(data!$E$3:$E$3000=$F$3, ROW(data!G$3:G$3000)-ROW(data!G$3)+1))),ROWS(data!G$3:G207))),"")</f>
        <v/>
      </c>
      <c r="G210" s="85" t="str">
        <f t="shared" si="3"/>
        <v/>
      </c>
    </row>
    <row r="211" spans="1:7">
      <c r="A211" s="88" t="str">
        <f t="array" ref="A211">IFERROR(INDEX(data!A$3:A$3000, SMALL(IF(ISBLANK($F$3),IF(data!$D$3:$D$3000=$D$3,ROW(data!A$3:A$3000)-ROW(data!A$3)+1),IF(data!$D$3:$D$3000=$D$3,IF(data!$E$3:$E$3000=$F$3, ROW(data!A$3:A$3000)-ROW(data!A$3)+1))),ROWS(data!A$3:A208))),"")</f>
        <v/>
      </c>
      <c r="B211" s="89" t="str">
        <f t="array" ref="B211">IFERROR(INDEX(data!B$3:B$3000, SMALL(IF(ISBLANK($F$3),IF(data!$D$3:$D$3000=$D$3,ROW(data!B$3:B$3000)-ROW(data!B$3)+1),IF(data!$D$3:$D$3000=$D$3,IF(data!$E$3:$E$3000=$F$3, ROW(data!B$3:B$3000)-ROW(data!B$3)+1))),ROWS(data!B$3:B208))),"")</f>
        <v/>
      </c>
      <c r="C211" s="84" t="str">
        <f t="array" ref="C211">IFERROR(INDEX(data!C$3:C$3000, SMALL(IF(ISBLANK($F$3),IF(data!$D$3:$D$3000=$D$3,ROW(data!C$3:C$3000)-ROW(data!C$3)+1),IF(data!$D$3:$D$3000=$D$3,IF(data!$E$3:$E$3000=$F$3, ROW(data!C$3:C$3000)-ROW(data!C$3)+1))),ROWS(data!C$3:C208))),"")</f>
        <v/>
      </c>
      <c r="D211" s="90" t="str">
        <f t="array" ref="D211">IFERROR(INDEX(data!E$3:E$3000, SMALL(IF(ISBLANK($F$3),IF(data!$D$3:$D$3000=$D$3,ROW(data!E$3:E$3000)-ROW(data!E$3)+1),IF(data!$D$3:$D$3000=$D$3,IF(data!$E$3:$E$3000=$F$3, ROW(data!E$3:E$3000)-ROW(data!E$3)+1))),ROWS(data!E$3:E208))),"")</f>
        <v/>
      </c>
      <c r="E211" s="85" t="str">
        <f t="array" ref="E211">IFERROR(INDEX(data!F$3:F$3000, SMALL(IF(ISBLANK($F$3),IF(data!$D$3:$D$3000=$D$3,ROW(data!F$3:F$3000)-ROW(data!F$3)+1),IF(data!$D$3:$D$3000=$D$3,IF(data!$E$3:$E$3000=$F$3, ROW(data!F$3:F$3000)-ROW(data!F$3)+1))),ROWS(data!F$3:F208))),"")</f>
        <v/>
      </c>
      <c r="F211" s="85" t="str">
        <f t="array" ref="F211">IFERROR(INDEX(data!G$3:G$3000, SMALL(IF(ISBLANK($F$3),IF(data!$D$3:$D$3000=$D$3,ROW(data!G$3:G$3000)-ROW(data!G$3)+1),IF(data!$D$3:$D$3000=$D$3,IF(data!$E$3:$E$3000=$F$3, ROW(data!G$3:G$3000)-ROW(data!G$3)+1))),ROWS(data!G$3:G208))),"")</f>
        <v/>
      </c>
      <c r="G211" s="85" t="str">
        <f t="shared" si="3"/>
        <v/>
      </c>
    </row>
    <row r="212" spans="1:7">
      <c r="A212" s="91" t="str">
        <f t="array" ref="A212">IFERROR(INDEX(data!A$3:A$3000, SMALL(IF(ISBLANK($F$3),IF(data!$D$3:$D$3000=$D$3,ROW(data!A$3:A$3000)-ROW(data!A$3)+1),IF(data!$D$3:$D$3000=$D$3,IF(data!$E$3:$E$3000=$F$3, ROW(data!A$3:A$3000)-ROW(data!A$3)+1))),ROWS(data!A$3:A209))),"")</f>
        <v/>
      </c>
      <c r="B212" s="92" t="str">
        <f t="array" ref="B212">IFERROR(INDEX(data!B$3:B$3000, SMALL(IF(ISBLANK($F$3),IF(data!$D$3:$D$3000=$D$3,ROW(data!B$3:B$3000)-ROW(data!B$3)+1),IF(data!$D$3:$D$3000=$D$3,IF(data!$E$3:$E$3000=$F$3, ROW(data!B$3:B$3000)-ROW(data!B$3)+1))),ROWS(data!B$3:B209))),"")</f>
        <v/>
      </c>
      <c r="C212" s="92" t="str">
        <f t="array" ref="C212">IFERROR(INDEX(data!C$3:C$3000, SMALL(IF(ISBLANK($F$3),IF(data!$D$3:$D$3000=$D$3,ROW(data!C$3:C$3000)-ROW(data!C$3)+1),IF(data!$D$3:$D$3000=$D$3,IF(data!$E$3:$E$3000=$F$3, ROW(data!C$3:C$3000)-ROW(data!C$3)+1))),ROWS(data!C$3:C209))),"")</f>
        <v/>
      </c>
      <c r="D212" s="91" t="str">
        <f t="array" ref="D212">IFERROR(INDEX(data!E$3:E$3000, SMALL(IF(ISBLANK($F$3),IF(data!$D$3:$D$3000=$D$3,ROW(data!E$3:E$3000)-ROW(data!E$3)+1),IF(data!$D$3:$D$3000=$D$3,IF(data!$E$3:$E$3000=$F$3, ROW(data!E$3:E$3000)-ROW(data!E$3)+1))),ROWS(data!E$3:E209))),"")</f>
        <v/>
      </c>
      <c r="E212" s="85" t="str">
        <f t="array" ref="E212">IFERROR(INDEX(data!F$3:F$3000, SMALL(IF(ISBLANK($F$3),IF(data!$D$3:$D$3000=$D$3,ROW(data!F$3:F$3000)-ROW(data!F$3)+1),IF(data!$D$3:$D$3000=$D$3,IF(data!$E$3:$E$3000=$F$3, ROW(data!F$3:F$3000)-ROW(data!F$3)+1))),ROWS(data!F$3:F209))),"")</f>
        <v/>
      </c>
      <c r="F212" s="85" t="str">
        <f t="array" ref="F212">IFERROR(INDEX(data!G$3:G$3000, SMALL(IF(ISBLANK($F$3),IF(data!$D$3:$D$3000=$D$3,ROW(data!G$3:G$3000)-ROW(data!G$3)+1),IF(data!$D$3:$D$3000=$D$3,IF(data!$E$3:$E$3000=$F$3, ROW(data!G$3:G$3000)-ROW(data!G$3)+1))),ROWS(data!G$3:G209))),"")</f>
        <v/>
      </c>
      <c r="G212" s="85" t="str">
        <f t="shared" si="3"/>
        <v/>
      </c>
    </row>
    <row r="213" spans="1:7">
      <c r="A213" s="88" t="str">
        <f t="array" ref="A213">IFERROR(INDEX(data!A$3:A$3000, SMALL(IF(ISBLANK($F$3),IF(data!$D$3:$D$3000=$D$3,ROW(data!A$3:A$3000)-ROW(data!A$3)+1),IF(data!$D$3:$D$3000=$D$3,IF(data!$E$3:$E$3000=$F$3, ROW(data!A$3:A$3000)-ROW(data!A$3)+1))),ROWS(data!A$3:A210))),"")</f>
        <v/>
      </c>
      <c r="B213" s="89" t="str">
        <f t="array" ref="B213">IFERROR(INDEX(data!B$3:B$3000, SMALL(IF(ISBLANK($F$3),IF(data!$D$3:$D$3000=$D$3,ROW(data!B$3:B$3000)-ROW(data!B$3)+1),IF(data!$D$3:$D$3000=$D$3,IF(data!$E$3:$E$3000=$F$3, ROW(data!B$3:B$3000)-ROW(data!B$3)+1))),ROWS(data!B$3:B210))),"")</f>
        <v/>
      </c>
      <c r="C213" s="84" t="str">
        <f t="array" ref="C213">IFERROR(INDEX(data!C$3:C$3000, SMALL(IF(ISBLANK($F$3),IF(data!$D$3:$D$3000=$D$3,ROW(data!C$3:C$3000)-ROW(data!C$3)+1),IF(data!$D$3:$D$3000=$D$3,IF(data!$E$3:$E$3000=$F$3, ROW(data!C$3:C$3000)-ROW(data!C$3)+1))),ROWS(data!C$3:C210))),"")</f>
        <v/>
      </c>
      <c r="D213" s="90" t="str">
        <f t="array" ref="D213">IFERROR(INDEX(data!E$3:E$3000, SMALL(IF(ISBLANK($F$3),IF(data!$D$3:$D$3000=$D$3,ROW(data!E$3:E$3000)-ROW(data!E$3)+1),IF(data!$D$3:$D$3000=$D$3,IF(data!$E$3:$E$3000=$F$3, ROW(data!E$3:E$3000)-ROW(data!E$3)+1))),ROWS(data!E$3:E210))),"")</f>
        <v/>
      </c>
      <c r="E213" s="85" t="str">
        <f t="array" ref="E213">IFERROR(INDEX(data!F$3:F$3000, SMALL(IF(ISBLANK($F$3),IF(data!$D$3:$D$3000=$D$3,ROW(data!F$3:F$3000)-ROW(data!F$3)+1),IF(data!$D$3:$D$3000=$D$3,IF(data!$E$3:$E$3000=$F$3, ROW(data!F$3:F$3000)-ROW(data!F$3)+1))),ROWS(data!F$3:F210))),"")</f>
        <v/>
      </c>
      <c r="F213" s="85" t="str">
        <f t="array" ref="F213">IFERROR(INDEX(data!G$3:G$3000, SMALL(IF(ISBLANK($F$3),IF(data!$D$3:$D$3000=$D$3,ROW(data!G$3:G$3000)-ROW(data!G$3)+1),IF(data!$D$3:$D$3000=$D$3,IF(data!$E$3:$E$3000=$F$3, ROW(data!G$3:G$3000)-ROW(data!G$3)+1))),ROWS(data!G$3:G210))),"")</f>
        <v/>
      </c>
      <c r="G213" s="85" t="str">
        <f t="shared" si="3"/>
        <v/>
      </c>
    </row>
    <row r="214" spans="1:7">
      <c r="A214" s="91" t="str">
        <f t="array" ref="A214">IFERROR(INDEX(data!A$3:A$3000, SMALL(IF(ISBLANK($F$3),IF(data!$D$3:$D$3000=$D$3,ROW(data!A$3:A$3000)-ROW(data!A$3)+1),IF(data!$D$3:$D$3000=$D$3,IF(data!$E$3:$E$3000=$F$3, ROW(data!A$3:A$3000)-ROW(data!A$3)+1))),ROWS(data!A$3:A211))),"")</f>
        <v/>
      </c>
      <c r="B214" s="92" t="str">
        <f t="array" ref="B214">IFERROR(INDEX(data!B$3:B$3000, SMALL(IF(ISBLANK($F$3),IF(data!$D$3:$D$3000=$D$3,ROW(data!B$3:B$3000)-ROW(data!B$3)+1),IF(data!$D$3:$D$3000=$D$3,IF(data!$E$3:$E$3000=$F$3, ROW(data!B$3:B$3000)-ROW(data!B$3)+1))),ROWS(data!B$3:B211))),"")</f>
        <v/>
      </c>
      <c r="C214" s="92" t="str">
        <f t="array" ref="C214">IFERROR(INDEX(data!C$3:C$3000, SMALL(IF(ISBLANK($F$3),IF(data!$D$3:$D$3000=$D$3,ROW(data!C$3:C$3000)-ROW(data!C$3)+1),IF(data!$D$3:$D$3000=$D$3,IF(data!$E$3:$E$3000=$F$3, ROW(data!C$3:C$3000)-ROW(data!C$3)+1))),ROWS(data!C$3:C211))),"")</f>
        <v/>
      </c>
      <c r="D214" s="91" t="str">
        <f t="array" ref="D214">IFERROR(INDEX(data!E$3:E$3000, SMALL(IF(ISBLANK($F$3),IF(data!$D$3:$D$3000=$D$3,ROW(data!E$3:E$3000)-ROW(data!E$3)+1),IF(data!$D$3:$D$3000=$D$3,IF(data!$E$3:$E$3000=$F$3, ROW(data!E$3:E$3000)-ROW(data!E$3)+1))),ROWS(data!E$3:E211))),"")</f>
        <v/>
      </c>
      <c r="E214" s="85" t="str">
        <f t="array" ref="E214">IFERROR(INDEX(data!F$3:F$3000, SMALL(IF(ISBLANK($F$3),IF(data!$D$3:$D$3000=$D$3,ROW(data!F$3:F$3000)-ROW(data!F$3)+1),IF(data!$D$3:$D$3000=$D$3,IF(data!$E$3:$E$3000=$F$3, ROW(data!F$3:F$3000)-ROW(data!F$3)+1))),ROWS(data!F$3:F211))),"")</f>
        <v/>
      </c>
      <c r="F214" s="85" t="str">
        <f t="array" ref="F214">IFERROR(INDEX(data!G$3:G$3000, SMALL(IF(ISBLANK($F$3),IF(data!$D$3:$D$3000=$D$3,ROW(data!G$3:G$3000)-ROW(data!G$3)+1),IF(data!$D$3:$D$3000=$D$3,IF(data!$E$3:$E$3000=$F$3, ROW(data!G$3:G$3000)-ROW(data!G$3)+1))),ROWS(data!G$3:G211))),"")</f>
        <v/>
      </c>
      <c r="G214" s="85" t="str">
        <f t="shared" si="3"/>
        <v/>
      </c>
    </row>
    <row r="215" spans="1:7">
      <c r="A215" s="88" t="str">
        <f t="array" ref="A215">IFERROR(INDEX(data!A$3:A$3000, SMALL(IF(ISBLANK($F$3),IF(data!$D$3:$D$3000=$D$3,ROW(data!A$3:A$3000)-ROW(data!A$3)+1),IF(data!$D$3:$D$3000=$D$3,IF(data!$E$3:$E$3000=$F$3, ROW(data!A$3:A$3000)-ROW(data!A$3)+1))),ROWS(data!A$3:A212))),"")</f>
        <v/>
      </c>
      <c r="B215" s="89" t="str">
        <f t="array" ref="B215">IFERROR(INDEX(data!B$3:B$3000, SMALL(IF(ISBLANK($F$3),IF(data!$D$3:$D$3000=$D$3,ROW(data!B$3:B$3000)-ROW(data!B$3)+1),IF(data!$D$3:$D$3000=$D$3,IF(data!$E$3:$E$3000=$F$3, ROW(data!B$3:B$3000)-ROW(data!B$3)+1))),ROWS(data!B$3:B212))),"")</f>
        <v/>
      </c>
      <c r="C215" s="84" t="str">
        <f t="array" ref="C215">IFERROR(INDEX(data!C$3:C$3000, SMALL(IF(ISBLANK($F$3),IF(data!$D$3:$D$3000=$D$3,ROW(data!C$3:C$3000)-ROW(data!C$3)+1),IF(data!$D$3:$D$3000=$D$3,IF(data!$E$3:$E$3000=$F$3, ROW(data!C$3:C$3000)-ROW(data!C$3)+1))),ROWS(data!C$3:C212))),"")</f>
        <v/>
      </c>
      <c r="D215" s="90" t="str">
        <f t="array" ref="D215">IFERROR(INDEX(data!E$3:E$3000, SMALL(IF(ISBLANK($F$3),IF(data!$D$3:$D$3000=$D$3,ROW(data!E$3:E$3000)-ROW(data!E$3)+1),IF(data!$D$3:$D$3000=$D$3,IF(data!$E$3:$E$3000=$F$3, ROW(data!E$3:E$3000)-ROW(data!E$3)+1))),ROWS(data!E$3:E212))),"")</f>
        <v/>
      </c>
      <c r="E215" s="85" t="str">
        <f t="array" ref="E215">IFERROR(INDEX(data!F$3:F$3000, SMALL(IF(ISBLANK($F$3),IF(data!$D$3:$D$3000=$D$3,ROW(data!F$3:F$3000)-ROW(data!F$3)+1),IF(data!$D$3:$D$3000=$D$3,IF(data!$E$3:$E$3000=$F$3, ROW(data!F$3:F$3000)-ROW(data!F$3)+1))),ROWS(data!F$3:F212))),"")</f>
        <v/>
      </c>
      <c r="F215" s="85" t="str">
        <f t="array" ref="F215">IFERROR(INDEX(data!G$3:G$3000, SMALL(IF(ISBLANK($F$3),IF(data!$D$3:$D$3000=$D$3,ROW(data!G$3:G$3000)-ROW(data!G$3)+1),IF(data!$D$3:$D$3000=$D$3,IF(data!$E$3:$E$3000=$F$3, ROW(data!G$3:G$3000)-ROW(data!G$3)+1))),ROWS(data!G$3:G212))),"")</f>
        <v/>
      </c>
      <c r="G215" s="85" t="str">
        <f t="shared" si="3"/>
        <v/>
      </c>
    </row>
    <row r="216" spans="1:7">
      <c r="A216" s="91" t="str">
        <f t="array" ref="A216">IFERROR(INDEX(data!A$3:A$3000, SMALL(IF(ISBLANK($F$3),IF(data!$D$3:$D$3000=$D$3,ROW(data!A$3:A$3000)-ROW(data!A$3)+1),IF(data!$D$3:$D$3000=$D$3,IF(data!$E$3:$E$3000=$F$3, ROW(data!A$3:A$3000)-ROW(data!A$3)+1))),ROWS(data!A$3:A213))),"")</f>
        <v/>
      </c>
      <c r="B216" s="92" t="str">
        <f t="array" ref="B216">IFERROR(INDEX(data!B$3:B$3000, SMALL(IF(ISBLANK($F$3),IF(data!$D$3:$D$3000=$D$3,ROW(data!B$3:B$3000)-ROW(data!B$3)+1),IF(data!$D$3:$D$3000=$D$3,IF(data!$E$3:$E$3000=$F$3, ROW(data!B$3:B$3000)-ROW(data!B$3)+1))),ROWS(data!B$3:B213))),"")</f>
        <v/>
      </c>
      <c r="C216" s="92" t="str">
        <f t="array" ref="C216">IFERROR(INDEX(data!C$3:C$3000, SMALL(IF(ISBLANK($F$3),IF(data!$D$3:$D$3000=$D$3,ROW(data!C$3:C$3000)-ROW(data!C$3)+1),IF(data!$D$3:$D$3000=$D$3,IF(data!$E$3:$E$3000=$F$3, ROW(data!C$3:C$3000)-ROW(data!C$3)+1))),ROWS(data!C$3:C213))),"")</f>
        <v/>
      </c>
      <c r="D216" s="91" t="str">
        <f t="array" ref="D216">IFERROR(INDEX(data!E$3:E$3000, SMALL(IF(ISBLANK($F$3),IF(data!$D$3:$D$3000=$D$3,ROW(data!E$3:E$3000)-ROW(data!E$3)+1),IF(data!$D$3:$D$3000=$D$3,IF(data!$E$3:$E$3000=$F$3, ROW(data!E$3:E$3000)-ROW(data!E$3)+1))),ROWS(data!E$3:E213))),"")</f>
        <v/>
      </c>
      <c r="E216" s="85" t="str">
        <f t="array" ref="E216">IFERROR(INDEX(data!F$3:F$3000, SMALL(IF(ISBLANK($F$3),IF(data!$D$3:$D$3000=$D$3,ROW(data!F$3:F$3000)-ROW(data!F$3)+1),IF(data!$D$3:$D$3000=$D$3,IF(data!$E$3:$E$3000=$F$3, ROW(data!F$3:F$3000)-ROW(data!F$3)+1))),ROWS(data!F$3:F213))),"")</f>
        <v/>
      </c>
      <c r="F216" s="85" t="str">
        <f t="array" ref="F216">IFERROR(INDEX(data!G$3:G$3000, SMALL(IF(ISBLANK($F$3),IF(data!$D$3:$D$3000=$D$3,ROW(data!G$3:G$3000)-ROW(data!G$3)+1),IF(data!$D$3:$D$3000=$D$3,IF(data!$E$3:$E$3000=$F$3, ROW(data!G$3:G$3000)-ROW(data!G$3)+1))),ROWS(data!G$3:G213))),"")</f>
        <v/>
      </c>
      <c r="G216" s="85" t="str">
        <f t="shared" si="3"/>
        <v/>
      </c>
    </row>
    <row r="217" spans="1:7">
      <c r="A217" s="88" t="str">
        <f t="array" ref="A217">IFERROR(INDEX(data!A$3:A$3000, SMALL(IF(ISBLANK($F$3),IF(data!$D$3:$D$3000=$D$3,ROW(data!A$3:A$3000)-ROW(data!A$3)+1),IF(data!$D$3:$D$3000=$D$3,IF(data!$E$3:$E$3000=$F$3, ROW(data!A$3:A$3000)-ROW(data!A$3)+1))),ROWS(data!A$3:A214))),"")</f>
        <v/>
      </c>
      <c r="B217" s="89" t="str">
        <f t="array" ref="B217">IFERROR(INDEX(data!B$3:B$3000, SMALL(IF(ISBLANK($F$3),IF(data!$D$3:$D$3000=$D$3,ROW(data!B$3:B$3000)-ROW(data!B$3)+1),IF(data!$D$3:$D$3000=$D$3,IF(data!$E$3:$E$3000=$F$3, ROW(data!B$3:B$3000)-ROW(data!B$3)+1))),ROWS(data!B$3:B214))),"")</f>
        <v/>
      </c>
      <c r="C217" s="84" t="str">
        <f t="array" ref="C217">IFERROR(INDEX(data!C$3:C$3000, SMALL(IF(ISBLANK($F$3),IF(data!$D$3:$D$3000=$D$3,ROW(data!C$3:C$3000)-ROW(data!C$3)+1),IF(data!$D$3:$D$3000=$D$3,IF(data!$E$3:$E$3000=$F$3, ROW(data!C$3:C$3000)-ROW(data!C$3)+1))),ROWS(data!C$3:C214))),"")</f>
        <v/>
      </c>
      <c r="D217" s="90" t="str">
        <f t="array" ref="D217">IFERROR(INDEX(data!E$3:E$3000, SMALL(IF(ISBLANK($F$3),IF(data!$D$3:$D$3000=$D$3,ROW(data!E$3:E$3000)-ROW(data!E$3)+1),IF(data!$D$3:$D$3000=$D$3,IF(data!$E$3:$E$3000=$F$3, ROW(data!E$3:E$3000)-ROW(data!E$3)+1))),ROWS(data!E$3:E214))),"")</f>
        <v/>
      </c>
      <c r="E217" s="85" t="str">
        <f t="array" ref="E217">IFERROR(INDEX(data!F$3:F$3000, SMALL(IF(ISBLANK($F$3),IF(data!$D$3:$D$3000=$D$3,ROW(data!F$3:F$3000)-ROW(data!F$3)+1),IF(data!$D$3:$D$3000=$D$3,IF(data!$E$3:$E$3000=$F$3, ROW(data!F$3:F$3000)-ROW(data!F$3)+1))),ROWS(data!F$3:F214))),"")</f>
        <v/>
      </c>
      <c r="F217" s="85" t="str">
        <f t="array" ref="F217">IFERROR(INDEX(data!G$3:G$3000, SMALL(IF(ISBLANK($F$3),IF(data!$D$3:$D$3000=$D$3,ROW(data!G$3:G$3000)-ROW(data!G$3)+1),IF(data!$D$3:$D$3000=$D$3,IF(data!$E$3:$E$3000=$F$3, ROW(data!G$3:G$3000)-ROW(data!G$3)+1))),ROWS(data!G$3:G214))),"")</f>
        <v/>
      </c>
      <c r="G217" s="85" t="str">
        <f t="shared" si="3"/>
        <v/>
      </c>
    </row>
    <row r="218" spans="1:7">
      <c r="A218" s="91" t="str">
        <f t="array" ref="A218">IFERROR(INDEX(data!A$3:A$3000, SMALL(IF(ISBLANK($F$3),IF(data!$D$3:$D$3000=$D$3,ROW(data!A$3:A$3000)-ROW(data!A$3)+1),IF(data!$D$3:$D$3000=$D$3,IF(data!$E$3:$E$3000=$F$3, ROW(data!A$3:A$3000)-ROW(data!A$3)+1))),ROWS(data!A$3:A215))),"")</f>
        <v/>
      </c>
      <c r="B218" s="92" t="str">
        <f t="array" ref="B218">IFERROR(INDEX(data!B$3:B$3000, SMALL(IF(ISBLANK($F$3),IF(data!$D$3:$D$3000=$D$3,ROW(data!B$3:B$3000)-ROW(data!B$3)+1),IF(data!$D$3:$D$3000=$D$3,IF(data!$E$3:$E$3000=$F$3, ROW(data!B$3:B$3000)-ROW(data!B$3)+1))),ROWS(data!B$3:B215))),"")</f>
        <v/>
      </c>
      <c r="C218" s="92" t="str">
        <f t="array" ref="C218">IFERROR(INDEX(data!C$3:C$3000, SMALL(IF(ISBLANK($F$3),IF(data!$D$3:$D$3000=$D$3,ROW(data!C$3:C$3000)-ROW(data!C$3)+1),IF(data!$D$3:$D$3000=$D$3,IF(data!$E$3:$E$3000=$F$3, ROW(data!C$3:C$3000)-ROW(data!C$3)+1))),ROWS(data!C$3:C215))),"")</f>
        <v/>
      </c>
      <c r="D218" s="91" t="str">
        <f t="array" ref="D218">IFERROR(INDEX(data!E$3:E$3000, SMALL(IF(ISBLANK($F$3),IF(data!$D$3:$D$3000=$D$3,ROW(data!E$3:E$3000)-ROW(data!E$3)+1),IF(data!$D$3:$D$3000=$D$3,IF(data!$E$3:$E$3000=$F$3, ROW(data!E$3:E$3000)-ROW(data!E$3)+1))),ROWS(data!E$3:E215))),"")</f>
        <v/>
      </c>
      <c r="E218" s="85" t="str">
        <f t="array" ref="E218">IFERROR(INDEX(data!F$3:F$3000, SMALL(IF(ISBLANK($F$3),IF(data!$D$3:$D$3000=$D$3,ROW(data!F$3:F$3000)-ROW(data!F$3)+1),IF(data!$D$3:$D$3000=$D$3,IF(data!$E$3:$E$3000=$F$3, ROW(data!F$3:F$3000)-ROW(data!F$3)+1))),ROWS(data!F$3:F215))),"")</f>
        <v/>
      </c>
      <c r="F218" s="85" t="str">
        <f t="array" ref="F218">IFERROR(INDEX(data!G$3:G$3000, SMALL(IF(ISBLANK($F$3),IF(data!$D$3:$D$3000=$D$3,ROW(data!G$3:G$3000)-ROW(data!G$3)+1),IF(data!$D$3:$D$3000=$D$3,IF(data!$E$3:$E$3000=$F$3, ROW(data!G$3:G$3000)-ROW(data!G$3)+1))),ROWS(data!G$3:G215))),"")</f>
        <v/>
      </c>
      <c r="G218" s="85" t="str">
        <f t="shared" si="3"/>
        <v/>
      </c>
    </row>
    <row r="219" spans="1:7">
      <c r="A219" s="88" t="str">
        <f t="array" ref="A219">IFERROR(INDEX(data!A$3:A$3000, SMALL(IF(ISBLANK($F$3),IF(data!$D$3:$D$3000=$D$3,ROW(data!A$3:A$3000)-ROW(data!A$3)+1),IF(data!$D$3:$D$3000=$D$3,IF(data!$E$3:$E$3000=$F$3, ROW(data!A$3:A$3000)-ROW(data!A$3)+1))),ROWS(data!A$3:A216))),"")</f>
        <v/>
      </c>
      <c r="B219" s="89" t="str">
        <f t="array" ref="B219">IFERROR(INDEX(data!B$3:B$3000, SMALL(IF(ISBLANK($F$3),IF(data!$D$3:$D$3000=$D$3,ROW(data!B$3:B$3000)-ROW(data!B$3)+1),IF(data!$D$3:$D$3000=$D$3,IF(data!$E$3:$E$3000=$F$3, ROW(data!B$3:B$3000)-ROW(data!B$3)+1))),ROWS(data!B$3:B216))),"")</f>
        <v/>
      </c>
      <c r="C219" s="84" t="str">
        <f t="array" ref="C219">IFERROR(INDEX(data!C$3:C$3000, SMALL(IF(ISBLANK($F$3),IF(data!$D$3:$D$3000=$D$3,ROW(data!C$3:C$3000)-ROW(data!C$3)+1),IF(data!$D$3:$D$3000=$D$3,IF(data!$E$3:$E$3000=$F$3, ROW(data!C$3:C$3000)-ROW(data!C$3)+1))),ROWS(data!C$3:C216))),"")</f>
        <v/>
      </c>
      <c r="D219" s="90" t="str">
        <f t="array" ref="D219">IFERROR(INDEX(data!E$3:E$3000, SMALL(IF(ISBLANK($F$3),IF(data!$D$3:$D$3000=$D$3,ROW(data!E$3:E$3000)-ROW(data!E$3)+1),IF(data!$D$3:$D$3000=$D$3,IF(data!$E$3:$E$3000=$F$3, ROW(data!E$3:E$3000)-ROW(data!E$3)+1))),ROWS(data!E$3:E216))),"")</f>
        <v/>
      </c>
      <c r="E219" s="85" t="str">
        <f t="array" ref="E219">IFERROR(INDEX(data!F$3:F$3000, SMALL(IF(ISBLANK($F$3),IF(data!$D$3:$D$3000=$D$3,ROW(data!F$3:F$3000)-ROW(data!F$3)+1),IF(data!$D$3:$D$3000=$D$3,IF(data!$E$3:$E$3000=$F$3, ROW(data!F$3:F$3000)-ROW(data!F$3)+1))),ROWS(data!F$3:F216))),"")</f>
        <v/>
      </c>
      <c r="F219" s="85" t="str">
        <f t="array" ref="F219">IFERROR(INDEX(data!G$3:G$3000, SMALL(IF(ISBLANK($F$3),IF(data!$D$3:$D$3000=$D$3,ROW(data!G$3:G$3000)-ROW(data!G$3)+1),IF(data!$D$3:$D$3000=$D$3,IF(data!$E$3:$E$3000=$F$3, ROW(data!G$3:G$3000)-ROW(data!G$3)+1))),ROWS(data!G$3:G216))),"")</f>
        <v/>
      </c>
      <c r="G219" s="85" t="str">
        <f t="shared" si="3"/>
        <v/>
      </c>
    </row>
    <row r="220" spans="1:7">
      <c r="A220" s="91" t="str">
        <f t="array" ref="A220">IFERROR(INDEX(data!A$3:A$3000, SMALL(IF(ISBLANK($F$3),IF(data!$D$3:$D$3000=$D$3,ROW(data!A$3:A$3000)-ROW(data!A$3)+1),IF(data!$D$3:$D$3000=$D$3,IF(data!$E$3:$E$3000=$F$3, ROW(data!A$3:A$3000)-ROW(data!A$3)+1))),ROWS(data!A$3:A217))),"")</f>
        <v/>
      </c>
      <c r="B220" s="92" t="str">
        <f t="array" ref="B220">IFERROR(INDEX(data!B$3:B$3000, SMALL(IF(ISBLANK($F$3),IF(data!$D$3:$D$3000=$D$3,ROW(data!B$3:B$3000)-ROW(data!B$3)+1),IF(data!$D$3:$D$3000=$D$3,IF(data!$E$3:$E$3000=$F$3, ROW(data!B$3:B$3000)-ROW(data!B$3)+1))),ROWS(data!B$3:B217))),"")</f>
        <v/>
      </c>
      <c r="C220" s="92" t="str">
        <f t="array" ref="C220">IFERROR(INDEX(data!C$3:C$3000, SMALL(IF(ISBLANK($F$3),IF(data!$D$3:$D$3000=$D$3,ROW(data!C$3:C$3000)-ROW(data!C$3)+1),IF(data!$D$3:$D$3000=$D$3,IF(data!$E$3:$E$3000=$F$3, ROW(data!C$3:C$3000)-ROW(data!C$3)+1))),ROWS(data!C$3:C217))),"")</f>
        <v/>
      </c>
      <c r="D220" s="91" t="str">
        <f t="array" ref="D220">IFERROR(INDEX(data!E$3:E$3000, SMALL(IF(ISBLANK($F$3),IF(data!$D$3:$D$3000=$D$3,ROW(data!E$3:E$3000)-ROW(data!E$3)+1),IF(data!$D$3:$D$3000=$D$3,IF(data!$E$3:$E$3000=$F$3, ROW(data!E$3:E$3000)-ROW(data!E$3)+1))),ROWS(data!E$3:E217))),"")</f>
        <v/>
      </c>
      <c r="E220" s="85" t="str">
        <f t="array" ref="E220">IFERROR(INDEX(data!F$3:F$3000, SMALL(IF(ISBLANK($F$3),IF(data!$D$3:$D$3000=$D$3,ROW(data!F$3:F$3000)-ROW(data!F$3)+1),IF(data!$D$3:$D$3000=$D$3,IF(data!$E$3:$E$3000=$F$3, ROW(data!F$3:F$3000)-ROW(data!F$3)+1))),ROWS(data!F$3:F217))),"")</f>
        <v/>
      </c>
      <c r="F220" s="85" t="str">
        <f t="array" ref="F220">IFERROR(INDEX(data!G$3:G$3000, SMALL(IF(ISBLANK($F$3),IF(data!$D$3:$D$3000=$D$3,ROW(data!G$3:G$3000)-ROW(data!G$3)+1),IF(data!$D$3:$D$3000=$D$3,IF(data!$E$3:$E$3000=$F$3, ROW(data!G$3:G$3000)-ROW(data!G$3)+1))),ROWS(data!G$3:G217))),"")</f>
        <v/>
      </c>
      <c r="G220" s="85" t="str">
        <f t="shared" si="3"/>
        <v/>
      </c>
    </row>
    <row r="221" spans="1:7">
      <c r="A221" s="88" t="str">
        <f t="array" ref="A221">IFERROR(INDEX(data!A$3:A$3000, SMALL(IF(ISBLANK($F$3),IF(data!$D$3:$D$3000=$D$3,ROW(data!A$3:A$3000)-ROW(data!A$3)+1),IF(data!$D$3:$D$3000=$D$3,IF(data!$E$3:$E$3000=$F$3, ROW(data!A$3:A$3000)-ROW(data!A$3)+1))),ROWS(data!A$3:A218))),"")</f>
        <v/>
      </c>
      <c r="B221" s="89" t="str">
        <f t="array" ref="B221">IFERROR(INDEX(data!B$3:B$3000, SMALL(IF(ISBLANK($F$3),IF(data!$D$3:$D$3000=$D$3,ROW(data!B$3:B$3000)-ROW(data!B$3)+1),IF(data!$D$3:$D$3000=$D$3,IF(data!$E$3:$E$3000=$F$3, ROW(data!B$3:B$3000)-ROW(data!B$3)+1))),ROWS(data!B$3:B218))),"")</f>
        <v/>
      </c>
      <c r="C221" s="84" t="str">
        <f t="array" ref="C221">IFERROR(INDEX(data!C$3:C$3000, SMALL(IF(ISBLANK($F$3),IF(data!$D$3:$D$3000=$D$3,ROW(data!C$3:C$3000)-ROW(data!C$3)+1),IF(data!$D$3:$D$3000=$D$3,IF(data!$E$3:$E$3000=$F$3, ROW(data!C$3:C$3000)-ROW(data!C$3)+1))),ROWS(data!C$3:C218))),"")</f>
        <v/>
      </c>
      <c r="D221" s="90" t="str">
        <f t="array" ref="D221">IFERROR(INDEX(data!E$3:E$3000, SMALL(IF(ISBLANK($F$3),IF(data!$D$3:$D$3000=$D$3,ROW(data!E$3:E$3000)-ROW(data!E$3)+1),IF(data!$D$3:$D$3000=$D$3,IF(data!$E$3:$E$3000=$F$3, ROW(data!E$3:E$3000)-ROW(data!E$3)+1))),ROWS(data!E$3:E218))),"")</f>
        <v/>
      </c>
      <c r="E221" s="85" t="str">
        <f t="array" ref="E221">IFERROR(INDEX(data!F$3:F$3000, SMALL(IF(ISBLANK($F$3),IF(data!$D$3:$D$3000=$D$3,ROW(data!F$3:F$3000)-ROW(data!F$3)+1),IF(data!$D$3:$D$3000=$D$3,IF(data!$E$3:$E$3000=$F$3, ROW(data!F$3:F$3000)-ROW(data!F$3)+1))),ROWS(data!F$3:F218))),"")</f>
        <v/>
      </c>
      <c r="F221" s="85" t="str">
        <f t="array" ref="F221">IFERROR(INDEX(data!G$3:G$3000, SMALL(IF(ISBLANK($F$3),IF(data!$D$3:$D$3000=$D$3,ROW(data!G$3:G$3000)-ROW(data!G$3)+1),IF(data!$D$3:$D$3000=$D$3,IF(data!$E$3:$E$3000=$F$3, ROW(data!G$3:G$3000)-ROW(data!G$3)+1))),ROWS(data!G$3:G218))),"")</f>
        <v/>
      </c>
      <c r="G221" s="85" t="str">
        <f t="shared" si="3"/>
        <v/>
      </c>
    </row>
    <row r="222" spans="1:7">
      <c r="A222" s="91" t="str">
        <f t="array" ref="A222">IFERROR(INDEX(data!A$3:A$3000, SMALL(IF(ISBLANK($F$3),IF(data!$D$3:$D$3000=$D$3,ROW(data!A$3:A$3000)-ROW(data!A$3)+1),IF(data!$D$3:$D$3000=$D$3,IF(data!$E$3:$E$3000=$F$3, ROW(data!A$3:A$3000)-ROW(data!A$3)+1))),ROWS(data!A$3:A219))),"")</f>
        <v/>
      </c>
      <c r="B222" s="92" t="str">
        <f t="array" ref="B222">IFERROR(INDEX(data!B$3:B$3000, SMALL(IF(ISBLANK($F$3),IF(data!$D$3:$D$3000=$D$3,ROW(data!B$3:B$3000)-ROW(data!B$3)+1),IF(data!$D$3:$D$3000=$D$3,IF(data!$E$3:$E$3000=$F$3, ROW(data!B$3:B$3000)-ROW(data!B$3)+1))),ROWS(data!B$3:B219))),"")</f>
        <v/>
      </c>
      <c r="C222" s="92" t="str">
        <f t="array" ref="C222">IFERROR(INDEX(data!C$3:C$3000, SMALL(IF(ISBLANK($F$3),IF(data!$D$3:$D$3000=$D$3,ROW(data!C$3:C$3000)-ROW(data!C$3)+1),IF(data!$D$3:$D$3000=$D$3,IF(data!$E$3:$E$3000=$F$3, ROW(data!C$3:C$3000)-ROW(data!C$3)+1))),ROWS(data!C$3:C219))),"")</f>
        <v/>
      </c>
      <c r="D222" s="91" t="str">
        <f t="array" ref="D222">IFERROR(INDEX(data!E$3:E$3000, SMALL(IF(ISBLANK($F$3),IF(data!$D$3:$D$3000=$D$3,ROW(data!E$3:E$3000)-ROW(data!E$3)+1),IF(data!$D$3:$D$3000=$D$3,IF(data!$E$3:$E$3000=$F$3, ROW(data!E$3:E$3000)-ROW(data!E$3)+1))),ROWS(data!E$3:E219))),"")</f>
        <v/>
      </c>
      <c r="E222" s="85" t="str">
        <f t="array" ref="E222">IFERROR(INDEX(data!F$3:F$3000, SMALL(IF(ISBLANK($F$3),IF(data!$D$3:$D$3000=$D$3,ROW(data!F$3:F$3000)-ROW(data!F$3)+1),IF(data!$D$3:$D$3000=$D$3,IF(data!$E$3:$E$3000=$F$3, ROW(data!F$3:F$3000)-ROW(data!F$3)+1))),ROWS(data!F$3:F219))),"")</f>
        <v/>
      </c>
      <c r="F222" s="85" t="str">
        <f t="array" ref="F222">IFERROR(INDEX(data!G$3:G$3000, SMALL(IF(ISBLANK($F$3),IF(data!$D$3:$D$3000=$D$3,ROW(data!G$3:G$3000)-ROW(data!G$3)+1),IF(data!$D$3:$D$3000=$D$3,IF(data!$E$3:$E$3000=$F$3, ROW(data!G$3:G$3000)-ROW(data!G$3)+1))),ROWS(data!G$3:G219))),"")</f>
        <v/>
      </c>
      <c r="G222" s="85" t="str">
        <f t="shared" si="3"/>
        <v/>
      </c>
    </row>
    <row r="223" spans="1:7">
      <c r="A223" s="88" t="str">
        <f t="array" ref="A223">IFERROR(INDEX(data!A$3:A$3000, SMALL(IF(ISBLANK($F$3),IF(data!$D$3:$D$3000=$D$3,ROW(data!A$3:A$3000)-ROW(data!A$3)+1),IF(data!$D$3:$D$3000=$D$3,IF(data!$E$3:$E$3000=$F$3, ROW(data!A$3:A$3000)-ROW(data!A$3)+1))),ROWS(data!A$3:A220))),"")</f>
        <v/>
      </c>
      <c r="B223" s="89" t="str">
        <f t="array" ref="B223">IFERROR(INDEX(data!B$3:B$3000, SMALL(IF(ISBLANK($F$3),IF(data!$D$3:$D$3000=$D$3,ROW(data!B$3:B$3000)-ROW(data!B$3)+1),IF(data!$D$3:$D$3000=$D$3,IF(data!$E$3:$E$3000=$F$3, ROW(data!B$3:B$3000)-ROW(data!B$3)+1))),ROWS(data!B$3:B220))),"")</f>
        <v/>
      </c>
      <c r="C223" s="84" t="str">
        <f t="array" ref="C223">IFERROR(INDEX(data!C$3:C$3000, SMALL(IF(ISBLANK($F$3),IF(data!$D$3:$D$3000=$D$3,ROW(data!C$3:C$3000)-ROW(data!C$3)+1),IF(data!$D$3:$D$3000=$D$3,IF(data!$E$3:$E$3000=$F$3, ROW(data!C$3:C$3000)-ROW(data!C$3)+1))),ROWS(data!C$3:C220))),"")</f>
        <v/>
      </c>
      <c r="D223" s="90" t="str">
        <f t="array" ref="D223">IFERROR(INDEX(data!E$3:E$3000, SMALL(IF(ISBLANK($F$3),IF(data!$D$3:$D$3000=$D$3,ROW(data!E$3:E$3000)-ROW(data!E$3)+1),IF(data!$D$3:$D$3000=$D$3,IF(data!$E$3:$E$3000=$F$3, ROW(data!E$3:E$3000)-ROW(data!E$3)+1))),ROWS(data!E$3:E220))),"")</f>
        <v/>
      </c>
      <c r="E223" s="85" t="str">
        <f t="array" ref="E223">IFERROR(INDEX(data!F$3:F$3000, SMALL(IF(ISBLANK($F$3),IF(data!$D$3:$D$3000=$D$3,ROW(data!F$3:F$3000)-ROW(data!F$3)+1),IF(data!$D$3:$D$3000=$D$3,IF(data!$E$3:$E$3000=$F$3, ROW(data!F$3:F$3000)-ROW(data!F$3)+1))),ROWS(data!F$3:F220))),"")</f>
        <v/>
      </c>
      <c r="F223" s="85" t="str">
        <f t="array" ref="F223">IFERROR(INDEX(data!G$3:G$3000, SMALL(IF(ISBLANK($F$3),IF(data!$D$3:$D$3000=$D$3,ROW(data!G$3:G$3000)-ROW(data!G$3)+1),IF(data!$D$3:$D$3000=$D$3,IF(data!$E$3:$E$3000=$F$3, ROW(data!G$3:G$3000)-ROW(data!G$3)+1))),ROWS(data!G$3:G220))),"")</f>
        <v/>
      </c>
      <c r="G223" s="85" t="str">
        <f t="shared" si="3"/>
        <v/>
      </c>
    </row>
    <row r="224" spans="1:7">
      <c r="A224" s="91" t="str">
        <f t="array" ref="A224">IFERROR(INDEX(data!A$3:A$3000, SMALL(IF(ISBLANK($F$3),IF(data!$D$3:$D$3000=$D$3,ROW(data!A$3:A$3000)-ROW(data!A$3)+1),IF(data!$D$3:$D$3000=$D$3,IF(data!$E$3:$E$3000=$F$3, ROW(data!A$3:A$3000)-ROW(data!A$3)+1))),ROWS(data!A$3:A221))),"")</f>
        <v/>
      </c>
      <c r="B224" s="92" t="str">
        <f t="array" ref="B224">IFERROR(INDEX(data!B$3:B$3000, SMALL(IF(ISBLANK($F$3),IF(data!$D$3:$D$3000=$D$3,ROW(data!B$3:B$3000)-ROW(data!B$3)+1),IF(data!$D$3:$D$3000=$D$3,IF(data!$E$3:$E$3000=$F$3, ROW(data!B$3:B$3000)-ROW(data!B$3)+1))),ROWS(data!B$3:B221))),"")</f>
        <v/>
      </c>
      <c r="C224" s="92" t="str">
        <f t="array" ref="C224">IFERROR(INDEX(data!C$3:C$3000, SMALL(IF(ISBLANK($F$3),IF(data!$D$3:$D$3000=$D$3,ROW(data!C$3:C$3000)-ROW(data!C$3)+1),IF(data!$D$3:$D$3000=$D$3,IF(data!$E$3:$E$3000=$F$3, ROW(data!C$3:C$3000)-ROW(data!C$3)+1))),ROWS(data!C$3:C221))),"")</f>
        <v/>
      </c>
      <c r="D224" s="91" t="str">
        <f t="array" ref="D224">IFERROR(INDEX(data!E$3:E$3000, SMALL(IF(ISBLANK($F$3),IF(data!$D$3:$D$3000=$D$3,ROW(data!E$3:E$3000)-ROW(data!E$3)+1),IF(data!$D$3:$D$3000=$D$3,IF(data!$E$3:$E$3000=$F$3, ROW(data!E$3:E$3000)-ROW(data!E$3)+1))),ROWS(data!E$3:E221))),"")</f>
        <v/>
      </c>
      <c r="E224" s="85" t="str">
        <f t="array" ref="E224">IFERROR(INDEX(data!F$3:F$3000, SMALL(IF(ISBLANK($F$3),IF(data!$D$3:$D$3000=$D$3,ROW(data!F$3:F$3000)-ROW(data!F$3)+1),IF(data!$D$3:$D$3000=$D$3,IF(data!$E$3:$E$3000=$F$3, ROW(data!F$3:F$3000)-ROW(data!F$3)+1))),ROWS(data!F$3:F221))),"")</f>
        <v/>
      </c>
      <c r="F224" s="85" t="str">
        <f t="array" ref="F224">IFERROR(INDEX(data!G$3:G$3000, SMALL(IF(ISBLANK($F$3),IF(data!$D$3:$D$3000=$D$3,ROW(data!G$3:G$3000)-ROW(data!G$3)+1),IF(data!$D$3:$D$3000=$D$3,IF(data!$E$3:$E$3000=$F$3, ROW(data!G$3:G$3000)-ROW(data!G$3)+1))),ROWS(data!G$3:G221))),"")</f>
        <v/>
      </c>
      <c r="G224" s="85" t="str">
        <f t="shared" si="3"/>
        <v/>
      </c>
    </row>
    <row r="225" spans="1:7">
      <c r="A225" s="88" t="str">
        <f t="array" ref="A225">IFERROR(INDEX(data!A$3:A$3000, SMALL(IF(ISBLANK($F$3),IF(data!$D$3:$D$3000=$D$3,ROW(data!A$3:A$3000)-ROW(data!A$3)+1),IF(data!$D$3:$D$3000=$D$3,IF(data!$E$3:$E$3000=$F$3, ROW(data!A$3:A$3000)-ROW(data!A$3)+1))),ROWS(data!A$3:A222))),"")</f>
        <v/>
      </c>
      <c r="B225" s="89" t="str">
        <f t="array" ref="B225">IFERROR(INDEX(data!B$3:B$3000, SMALL(IF(ISBLANK($F$3),IF(data!$D$3:$D$3000=$D$3,ROW(data!B$3:B$3000)-ROW(data!B$3)+1),IF(data!$D$3:$D$3000=$D$3,IF(data!$E$3:$E$3000=$F$3, ROW(data!B$3:B$3000)-ROW(data!B$3)+1))),ROWS(data!B$3:B222))),"")</f>
        <v/>
      </c>
      <c r="C225" s="84" t="str">
        <f t="array" ref="C225">IFERROR(INDEX(data!C$3:C$3000, SMALL(IF(ISBLANK($F$3),IF(data!$D$3:$D$3000=$D$3,ROW(data!C$3:C$3000)-ROW(data!C$3)+1),IF(data!$D$3:$D$3000=$D$3,IF(data!$E$3:$E$3000=$F$3, ROW(data!C$3:C$3000)-ROW(data!C$3)+1))),ROWS(data!C$3:C222))),"")</f>
        <v/>
      </c>
      <c r="D225" s="90" t="str">
        <f t="array" ref="D225">IFERROR(INDEX(data!E$3:E$3000, SMALL(IF(ISBLANK($F$3),IF(data!$D$3:$D$3000=$D$3,ROW(data!E$3:E$3000)-ROW(data!E$3)+1),IF(data!$D$3:$D$3000=$D$3,IF(data!$E$3:$E$3000=$F$3, ROW(data!E$3:E$3000)-ROW(data!E$3)+1))),ROWS(data!E$3:E222))),"")</f>
        <v/>
      </c>
      <c r="E225" s="85" t="str">
        <f t="array" ref="E225">IFERROR(INDEX(data!F$3:F$3000, SMALL(IF(ISBLANK($F$3),IF(data!$D$3:$D$3000=$D$3,ROW(data!F$3:F$3000)-ROW(data!F$3)+1),IF(data!$D$3:$D$3000=$D$3,IF(data!$E$3:$E$3000=$F$3, ROW(data!F$3:F$3000)-ROW(data!F$3)+1))),ROWS(data!F$3:F222))),"")</f>
        <v/>
      </c>
      <c r="F225" s="85" t="str">
        <f t="array" ref="F225">IFERROR(INDEX(data!G$3:G$3000, SMALL(IF(ISBLANK($F$3),IF(data!$D$3:$D$3000=$D$3,ROW(data!G$3:G$3000)-ROW(data!G$3)+1),IF(data!$D$3:$D$3000=$D$3,IF(data!$E$3:$E$3000=$F$3, ROW(data!G$3:G$3000)-ROW(data!G$3)+1))),ROWS(data!G$3:G222))),"")</f>
        <v/>
      </c>
      <c r="G225" s="85" t="str">
        <f t="shared" si="3"/>
        <v/>
      </c>
    </row>
    <row r="226" spans="1:7">
      <c r="A226" s="91" t="str">
        <f t="array" ref="A226">IFERROR(INDEX(data!A$3:A$3000, SMALL(IF(ISBLANK($F$3),IF(data!$D$3:$D$3000=$D$3,ROW(data!A$3:A$3000)-ROW(data!A$3)+1),IF(data!$D$3:$D$3000=$D$3,IF(data!$E$3:$E$3000=$F$3, ROW(data!A$3:A$3000)-ROW(data!A$3)+1))),ROWS(data!A$3:A223))),"")</f>
        <v/>
      </c>
      <c r="B226" s="92" t="str">
        <f t="array" ref="B226">IFERROR(INDEX(data!B$3:B$3000, SMALL(IF(ISBLANK($F$3),IF(data!$D$3:$D$3000=$D$3,ROW(data!B$3:B$3000)-ROW(data!B$3)+1),IF(data!$D$3:$D$3000=$D$3,IF(data!$E$3:$E$3000=$F$3, ROW(data!B$3:B$3000)-ROW(data!B$3)+1))),ROWS(data!B$3:B223))),"")</f>
        <v/>
      </c>
      <c r="C226" s="92" t="str">
        <f t="array" ref="C226">IFERROR(INDEX(data!C$3:C$3000, SMALL(IF(ISBLANK($F$3),IF(data!$D$3:$D$3000=$D$3,ROW(data!C$3:C$3000)-ROW(data!C$3)+1),IF(data!$D$3:$D$3000=$D$3,IF(data!$E$3:$E$3000=$F$3, ROW(data!C$3:C$3000)-ROW(data!C$3)+1))),ROWS(data!C$3:C223))),"")</f>
        <v/>
      </c>
      <c r="D226" s="91" t="str">
        <f t="array" ref="D226">IFERROR(INDEX(data!E$3:E$3000, SMALL(IF(ISBLANK($F$3),IF(data!$D$3:$D$3000=$D$3,ROW(data!E$3:E$3000)-ROW(data!E$3)+1),IF(data!$D$3:$D$3000=$D$3,IF(data!$E$3:$E$3000=$F$3, ROW(data!E$3:E$3000)-ROW(data!E$3)+1))),ROWS(data!E$3:E223))),"")</f>
        <v/>
      </c>
      <c r="E226" s="85" t="str">
        <f t="array" ref="E226">IFERROR(INDEX(data!F$3:F$3000, SMALL(IF(ISBLANK($F$3),IF(data!$D$3:$D$3000=$D$3,ROW(data!F$3:F$3000)-ROW(data!F$3)+1),IF(data!$D$3:$D$3000=$D$3,IF(data!$E$3:$E$3000=$F$3, ROW(data!F$3:F$3000)-ROW(data!F$3)+1))),ROWS(data!F$3:F223))),"")</f>
        <v/>
      </c>
      <c r="F226" s="85" t="str">
        <f t="array" ref="F226">IFERROR(INDEX(data!G$3:G$3000, SMALL(IF(ISBLANK($F$3),IF(data!$D$3:$D$3000=$D$3,ROW(data!G$3:G$3000)-ROW(data!G$3)+1),IF(data!$D$3:$D$3000=$D$3,IF(data!$E$3:$E$3000=$F$3, ROW(data!G$3:G$3000)-ROW(data!G$3)+1))),ROWS(data!G$3:G223))),"")</f>
        <v/>
      </c>
      <c r="G226" s="85" t="str">
        <f t="shared" si="3"/>
        <v/>
      </c>
    </row>
    <row r="227" spans="1:7">
      <c r="A227" s="88" t="str">
        <f t="array" ref="A227">IFERROR(INDEX(data!A$3:A$3000, SMALL(IF(ISBLANK($F$3),IF(data!$D$3:$D$3000=$D$3,ROW(data!A$3:A$3000)-ROW(data!A$3)+1),IF(data!$D$3:$D$3000=$D$3,IF(data!$E$3:$E$3000=$F$3, ROW(data!A$3:A$3000)-ROW(data!A$3)+1))),ROWS(data!A$3:A224))),"")</f>
        <v/>
      </c>
      <c r="B227" s="89" t="str">
        <f t="array" ref="B227">IFERROR(INDEX(data!B$3:B$3000, SMALL(IF(ISBLANK($F$3),IF(data!$D$3:$D$3000=$D$3,ROW(data!B$3:B$3000)-ROW(data!B$3)+1),IF(data!$D$3:$D$3000=$D$3,IF(data!$E$3:$E$3000=$F$3, ROW(data!B$3:B$3000)-ROW(data!B$3)+1))),ROWS(data!B$3:B224))),"")</f>
        <v/>
      </c>
      <c r="C227" s="84" t="str">
        <f t="array" ref="C227">IFERROR(INDEX(data!C$3:C$3000, SMALL(IF(ISBLANK($F$3),IF(data!$D$3:$D$3000=$D$3,ROW(data!C$3:C$3000)-ROW(data!C$3)+1),IF(data!$D$3:$D$3000=$D$3,IF(data!$E$3:$E$3000=$F$3, ROW(data!C$3:C$3000)-ROW(data!C$3)+1))),ROWS(data!C$3:C224))),"")</f>
        <v/>
      </c>
      <c r="D227" s="90" t="str">
        <f t="array" ref="D227">IFERROR(INDEX(data!E$3:E$3000, SMALL(IF(ISBLANK($F$3),IF(data!$D$3:$D$3000=$D$3,ROW(data!E$3:E$3000)-ROW(data!E$3)+1),IF(data!$D$3:$D$3000=$D$3,IF(data!$E$3:$E$3000=$F$3, ROW(data!E$3:E$3000)-ROW(data!E$3)+1))),ROWS(data!E$3:E224))),"")</f>
        <v/>
      </c>
      <c r="E227" s="85" t="str">
        <f t="array" ref="E227">IFERROR(INDEX(data!F$3:F$3000, SMALL(IF(ISBLANK($F$3),IF(data!$D$3:$D$3000=$D$3,ROW(data!F$3:F$3000)-ROW(data!F$3)+1),IF(data!$D$3:$D$3000=$D$3,IF(data!$E$3:$E$3000=$F$3, ROW(data!F$3:F$3000)-ROW(data!F$3)+1))),ROWS(data!F$3:F224))),"")</f>
        <v/>
      </c>
      <c r="F227" s="85" t="str">
        <f t="array" ref="F227">IFERROR(INDEX(data!G$3:G$3000, SMALL(IF(ISBLANK($F$3),IF(data!$D$3:$D$3000=$D$3,ROW(data!G$3:G$3000)-ROW(data!G$3)+1),IF(data!$D$3:$D$3000=$D$3,IF(data!$E$3:$E$3000=$F$3, ROW(data!G$3:G$3000)-ROW(data!G$3)+1))),ROWS(data!G$3:G224))),"")</f>
        <v/>
      </c>
      <c r="G227" s="85" t="str">
        <f t="shared" si="3"/>
        <v/>
      </c>
    </row>
    <row r="228" spans="1:7">
      <c r="A228" s="91" t="str">
        <f t="array" ref="A228">IFERROR(INDEX(data!A$3:A$3000, SMALL(IF(ISBLANK($F$3),IF(data!$D$3:$D$3000=$D$3,ROW(data!A$3:A$3000)-ROW(data!A$3)+1),IF(data!$D$3:$D$3000=$D$3,IF(data!$E$3:$E$3000=$F$3, ROW(data!A$3:A$3000)-ROW(data!A$3)+1))),ROWS(data!A$3:A225))),"")</f>
        <v/>
      </c>
      <c r="B228" s="92" t="str">
        <f t="array" ref="B228">IFERROR(INDEX(data!B$3:B$3000, SMALL(IF(ISBLANK($F$3),IF(data!$D$3:$D$3000=$D$3,ROW(data!B$3:B$3000)-ROW(data!B$3)+1),IF(data!$D$3:$D$3000=$D$3,IF(data!$E$3:$E$3000=$F$3, ROW(data!B$3:B$3000)-ROW(data!B$3)+1))),ROWS(data!B$3:B225))),"")</f>
        <v/>
      </c>
      <c r="C228" s="92" t="str">
        <f t="array" ref="C228">IFERROR(INDEX(data!C$3:C$3000, SMALL(IF(ISBLANK($F$3),IF(data!$D$3:$D$3000=$D$3,ROW(data!C$3:C$3000)-ROW(data!C$3)+1),IF(data!$D$3:$D$3000=$D$3,IF(data!$E$3:$E$3000=$F$3, ROW(data!C$3:C$3000)-ROW(data!C$3)+1))),ROWS(data!C$3:C225))),"")</f>
        <v/>
      </c>
      <c r="D228" s="91" t="str">
        <f t="array" ref="D228">IFERROR(INDEX(data!E$3:E$3000, SMALL(IF(ISBLANK($F$3),IF(data!$D$3:$D$3000=$D$3,ROW(data!E$3:E$3000)-ROW(data!E$3)+1),IF(data!$D$3:$D$3000=$D$3,IF(data!$E$3:$E$3000=$F$3, ROW(data!E$3:E$3000)-ROW(data!E$3)+1))),ROWS(data!E$3:E225))),"")</f>
        <v/>
      </c>
      <c r="E228" s="85" t="str">
        <f t="array" ref="E228">IFERROR(INDEX(data!F$3:F$3000, SMALL(IF(ISBLANK($F$3),IF(data!$D$3:$D$3000=$D$3,ROW(data!F$3:F$3000)-ROW(data!F$3)+1),IF(data!$D$3:$D$3000=$D$3,IF(data!$E$3:$E$3000=$F$3, ROW(data!F$3:F$3000)-ROW(data!F$3)+1))),ROWS(data!F$3:F225))),"")</f>
        <v/>
      </c>
      <c r="F228" s="85" t="str">
        <f t="array" ref="F228">IFERROR(INDEX(data!G$3:G$3000, SMALL(IF(ISBLANK($F$3),IF(data!$D$3:$D$3000=$D$3,ROW(data!G$3:G$3000)-ROW(data!G$3)+1),IF(data!$D$3:$D$3000=$D$3,IF(data!$E$3:$E$3000=$F$3, ROW(data!G$3:G$3000)-ROW(data!G$3)+1))),ROWS(data!G$3:G225))),"")</f>
        <v/>
      </c>
      <c r="G228" s="85" t="str">
        <f t="shared" si="3"/>
        <v/>
      </c>
    </row>
    <row r="229" spans="1:7">
      <c r="A229" s="88" t="str">
        <f t="array" ref="A229">IFERROR(INDEX(data!A$3:A$3000, SMALL(IF(ISBLANK($F$3),IF(data!$D$3:$D$3000=$D$3,ROW(data!A$3:A$3000)-ROW(data!A$3)+1),IF(data!$D$3:$D$3000=$D$3,IF(data!$E$3:$E$3000=$F$3, ROW(data!A$3:A$3000)-ROW(data!A$3)+1))),ROWS(data!A$3:A226))),"")</f>
        <v/>
      </c>
      <c r="B229" s="89" t="str">
        <f t="array" ref="B229">IFERROR(INDEX(data!B$3:B$3000, SMALL(IF(ISBLANK($F$3),IF(data!$D$3:$D$3000=$D$3,ROW(data!B$3:B$3000)-ROW(data!B$3)+1),IF(data!$D$3:$D$3000=$D$3,IF(data!$E$3:$E$3000=$F$3, ROW(data!B$3:B$3000)-ROW(data!B$3)+1))),ROWS(data!B$3:B226))),"")</f>
        <v/>
      </c>
      <c r="C229" s="84" t="str">
        <f t="array" ref="C229">IFERROR(INDEX(data!C$3:C$3000, SMALL(IF(ISBLANK($F$3),IF(data!$D$3:$D$3000=$D$3,ROW(data!C$3:C$3000)-ROW(data!C$3)+1),IF(data!$D$3:$D$3000=$D$3,IF(data!$E$3:$E$3000=$F$3, ROW(data!C$3:C$3000)-ROW(data!C$3)+1))),ROWS(data!C$3:C226))),"")</f>
        <v/>
      </c>
      <c r="D229" s="90" t="str">
        <f t="array" ref="D229">IFERROR(INDEX(data!E$3:E$3000, SMALL(IF(ISBLANK($F$3),IF(data!$D$3:$D$3000=$D$3,ROW(data!E$3:E$3000)-ROW(data!E$3)+1),IF(data!$D$3:$D$3000=$D$3,IF(data!$E$3:$E$3000=$F$3, ROW(data!E$3:E$3000)-ROW(data!E$3)+1))),ROWS(data!E$3:E226))),"")</f>
        <v/>
      </c>
      <c r="E229" s="85" t="str">
        <f t="array" ref="E229">IFERROR(INDEX(data!F$3:F$3000, SMALL(IF(ISBLANK($F$3),IF(data!$D$3:$D$3000=$D$3,ROW(data!F$3:F$3000)-ROW(data!F$3)+1),IF(data!$D$3:$D$3000=$D$3,IF(data!$E$3:$E$3000=$F$3, ROW(data!F$3:F$3000)-ROW(data!F$3)+1))),ROWS(data!F$3:F226))),"")</f>
        <v/>
      </c>
      <c r="F229" s="85" t="str">
        <f t="array" ref="F229">IFERROR(INDEX(data!G$3:G$3000, SMALL(IF(ISBLANK($F$3),IF(data!$D$3:$D$3000=$D$3,ROW(data!G$3:G$3000)-ROW(data!G$3)+1),IF(data!$D$3:$D$3000=$D$3,IF(data!$E$3:$E$3000=$F$3, ROW(data!G$3:G$3000)-ROW(data!G$3)+1))),ROWS(data!G$3:G226))),"")</f>
        <v/>
      </c>
      <c r="G229" s="85" t="str">
        <f t="shared" si="3"/>
        <v/>
      </c>
    </row>
    <row r="230" spans="1:7">
      <c r="A230" s="91" t="str">
        <f t="array" ref="A230">IFERROR(INDEX(data!A$3:A$3000, SMALL(IF(ISBLANK($F$3),IF(data!$D$3:$D$3000=$D$3,ROW(data!A$3:A$3000)-ROW(data!A$3)+1),IF(data!$D$3:$D$3000=$D$3,IF(data!$E$3:$E$3000=$F$3, ROW(data!A$3:A$3000)-ROW(data!A$3)+1))),ROWS(data!A$3:A227))),"")</f>
        <v/>
      </c>
      <c r="B230" s="92" t="str">
        <f t="array" ref="B230">IFERROR(INDEX(data!B$3:B$3000, SMALL(IF(ISBLANK($F$3),IF(data!$D$3:$D$3000=$D$3,ROW(data!B$3:B$3000)-ROW(data!B$3)+1),IF(data!$D$3:$D$3000=$D$3,IF(data!$E$3:$E$3000=$F$3, ROW(data!B$3:B$3000)-ROW(data!B$3)+1))),ROWS(data!B$3:B227))),"")</f>
        <v/>
      </c>
      <c r="C230" s="92" t="str">
        <f t="array" ref="C230">IFERROR(INDEX(data!C$3:C$3000, SMALL(IF(ISBLANK($F$3),IF(data!$D$3:$D$3000=$D$3,ROW(data!C$3:C$3000)-ROW(data!C$3)+1),IF(data!$D$3:$D$3000=$D$3,IF(data!$E$3:$E$3000=$F$3, ROW(data!C$3:C$3000)-ROW(data!C$3)+1))),ROWS(data!C$3:C227))),"")</f>
        <v/>
      </c>
      <c r="D230" s="91" t="str">
        <f t="array" ref="D230">IFERROR(INDEX(data!E$3:E$3000, SMALL(IF(ISBLANK($F$3),IF(data!$D$3:$D$3000=$D$3,ROW(data!E$3:E$3000)-ROW(data!E$3)+1),IF(data!$D$3:$D$3000=$D$3,IF(data!$E$3:$E$3000=$F$3, ROW(data!E$3:E$3000)-ROW(data!E$3)+1))),ROWS(data!E$3:E227))),"")</f>
        <v/>
      </c>
      <c r="E230" s="85" t="str">
        <f t="array" ref="E230">IFERROR(INDEX(data!F$3:F$3000, SMALL(IF(ISBLANK($F$3),IF(data!$D$3:$D$3000=$D$3,ROW(data!F$3:F$3000)-ROW(data!F$3)+1),IF(data!$D$3:$D$3000=$D$3,IF(data!$E$3:$E$3000=$F$3, ROW(data!F$3:F$3000)-ROW(data!F$3)+1))),ROWS(data!F$3:F227))),"")</f>
        <v/>
      </c>
      <c r="F230" s="85" t="str">
        <f t="array" ref="F230">IFERROR(INDEX(data!G$3:G$3000, SMALL(IF(ISBLANK($F$3),IF(data!$D$3:$D$3000=$D$3,ROW(data!G$3:G$3000)-ROW(data!G$3)+1),IF(data!$D$3:$D$3000=$D$3,IF(data!$E$3:$E$3000=$F$3, ROW(data!G$3:G$3000)-ROW(data!G$3)+1))),ROWS(data!G$3:G227))),"")</f>
        <v/>
      </c>
      <c r="G230" s="85" t="str">
        <f t="shared" si="3"/>
        <v/>
      </c>
    </row>
    <row r="231" spans="1:7">
      <c r="A231" s="88" t="str">
        <f t="array" ref="A231">IFERROR(INDEX(data!A$3:A$3000, SMALL(IF(ISBLANK($F$3),IF(data!$D$3:$D$3000=$D$3,ROW(data!A$3:A$3000)-ROW(data!A$3)+1),IF(data!$D$3:$D$3000=$D$3,IF(data!$E$3:$E$3000=$F$3, ROW(data!A$3:A$3000)-ROW(data!A$3)+1))),ROWS(data!A$3:A228))),"")</f>
        <v/>
      </c>
      <c r="B231" s="89" t="str">
        <f t="array" ref="B231">IFERROR(INDEX(data!B$3:B$3000, SMALL(IF(ISBLANK($F$3),IF(data!$D$3:$D$3000=$D$3,ROW(data!B$3:B$3000)-ROW(data!B$3)+1),IF(data!$D$3:$D$3000=$D$3,IF(data!$E$3:$E$3000=$F$3, ROW(data!B$3:B$3000)-ROW(data!B$3)+1))),ROWS(data!B$3:B228))),"")</f>
        <v/>
      </c>
      <c r="C231" s="84" t="str">
        <f t="array" ref="C231">IFERROR(INDEX(data!C$3:C$3000, SMALL(IF(ISBLANK($F$3),IF(data!$D$3:$D$3000=$D$3,ROW(data!C$3:C$3000)-ROW(data!C$3)+1),IF(data!$D$3:$D$3000=$D$3,IF(data!$E$3:$E$3000=$F$3, ROW(data!C$3:C$3000)-ROW(data!C$3)+1))),ROWS(data!C$3:C228))),"")</f>
        <v/>
      </c>
      <c r="D231" s="90" t="str">
        <f t="array" ref="D231">IFERROR(INDEX(data!E$3:E$3000, SMALL(IF(ISBLANK($F$3),IF(data!$D$3:$D$3000=$D$3,ROW(data!E$3:E$3000)-ROW(data!E$3)+1),IF(data!$D$3:$D$3000=$D$3,IF(data!$E$3:$E$3000=$F$3, ROW(data!E$3:E$3000)-ROW(data!E$3)+1))),ROWS(data!E$3:E228))),"")</f>
        <v/>
      </c>
      <c r="E231" s="85" t="str">
        <f t="array" ref="E231">IFERROR(INDEX(data!F$3:F$3000, SMALL(IF(ISBLANK($F$3),IF(data!$D$3:$D$3000=$D$3,ROW(data!F$3:F$3000)-ROW(data!F$3)+1),IF(data!$D$3:$D$3000=$D$3,IF(data!$E$3:$E$3000=$F$3, ROW(data!F$3:F$3000)-ROW(data!F$3)+1))),ROWS(data!F$3:F228))),"")</f>
        <v/>
      </c>
      <c r="F231" s="85" t="str">
        <f t="array" ref="F231">IFERROR(INDEX(data!G$3:G$3000, SMALL(IF(ISBLANK($F$3),IF(data!$D$3:$D$3000=$D$3,ROW(data!G$3:G$3000)-ROW(data!G$3)+1),IF(data!$D$3:$D$3000=$D$3,IF(data!$E$3:$E$3000=$F$3, ROW(data!G$3:G$3000)-ROW(data!G$3)+1))),ROWS(data!G$3:G228))),"")</f>
        <v/>
      </c>
      <c r="G231" s="85" t="str">
        <f t="shared" si="3"/>
        <v/>
      </c>
    </row>
    <row r="232" spans="1:7">
      <c r="A232" s="91" t="str">
        <f t="array" ref="A232">IFERROR(INDEX(data!A$3:A$3000, SMALL(IF(ISBLANK($F$3),IF(data!$D$3:$D$3000=$D$3,ROW(data!A$3:A$3000)-ROW(data!A$3)+1),IF(data!$D$3:$D$3000=$D$3,IF(data!$E$3:$E$3000=$F$3, ROW(data!A$3:A$3000)-ROW(data!A$3)+1))),ROWS(data!A$3:A229))),"")</f>
        <v/>
      </c>
      <c r="B232" s="92" t="str">
        <f t="array" ref="B232">IFERROR(INDEX(data!B$3:B$3000, SMALL(IF(ISBLANK($F$3),IF(data!$D$3:$D$3000=$D$3,ROW(data!B$3:B$3000)-ROW(data!B$3)+1),IF(data!$D$3:$D$3000=$D$3,IF(data!$E$3:$E$3000=$F$3, ROW(data!B$3:B$3000)-ROW(data!B$3)+1))),ROWS(data!B$3:B229))),"")</f>
        <v/>
      </c>
      <c r="C232" s="92" t="str">
        <f t="array" ref="C232">IFERROR(INDEX(data!C$3:C$3000, SMALL(IF(ISBLANK($F$3),IF(data!$D$3:$D$3000=$D$3,ROW(data!C$3:C$3000)-ROW(data!C$3)+1),IF(data!$D$3:$D$3000=$D$3,IF(data!$E$3:$E$3000=$F$3, ROW(data!C$3:C$3000)-ROW(data!C$3)+1))),ROWS(data!C$3:C229))),"")</f>
        <v/>
      </c>
      <c r="D232" s="91" t="str">
        <f t="array" ref="D232">IFERROR(INDEX(data!E$3:E$3000, SMALL(IF(ISBLANK($F$3),IF(data!$D$3:$D$3000=$D$3,ROW(data!E$3:E$3000)-ROW(data!E$3)+1),IF(data!$D$3:$D$3000=$D$3,IF(data!$E$3:$E$3000=$F$3, ROW(data!E$3:E$3000)-ROW(data!E$3)+1))),ROWS(data!E$3:E229))),"")</f>
        <v/>
      </c>
      <c r="E232" s="85" t="str">
        <f t="array" ref="E232">IFERROR(INDEX(data!F$3:F$3000, SMALL(IF(ISBLANK($F$3),IF(data!$D$3:$D$3000=$D$3,ROW(data!F$3:F$3000)-ROW(data!F$3)+1),IF(data!$D$3:$D$3000=$D$3,IF(data!$E$3:$E$3000=$F$3, ROW(data!F$3:F$3000)-ROW(data!F$3)+1))),ROWS(data!F$3:F229))),"")</f>
        <v/>
      </c>
      <c r="F232" s="85" t="str">
        <f t="array" ref="F232">IFERROR(INDEX(data!G$3:G$3000, SMALL(IF(ISBLANK($F$3),IF(data!$D$3:$D$3000=$D$3,ROW(data!G$3:G$3000)-ROW(data!G$3)+1),IF(data!$D$3:$D$3000=$D$3,IF(data!$E$3:$E$3000=$F$3, ROW(data!G$3:G$3000)-ROW(data!G$3)+1))),ROWS(data!G$3:G229))),"")</f>
        <v/>
      </c>
      <c r="G232" s="85" t="str">
        <f t="shared" si="3"/>
        <v/>
      </c>
    </row>
    <row r="233" spans="1:7">
      <c r="A233" s="88" t="str">
        <f t="array" ref="A233">IFERROR(INDEX(data!A$3:A$3000, SMALL(IF(ISBLANK($F$3),IF(data!$D$3:$D$3000=$D$3,ROW(data!A$3:A$3000)-ROW(data!A$3)+1),IF(data!$D$3:$D$3000=$D$3,IF(data!$E$3:$E$3000=$F$3, ROW(data!A$3:A$3000)-ROW(data!A$3)+1))),ROWS(data!A$3:A230))),"")</f>
        <v/>
      </c>
      <c r="B233" s="89" t="str">
        <f t="array" ref="B233">IFERROR(INDEX(data!B$3:B$3000, SMALL(IF(ISBLANK($F$3),IF(data!$D$3:$D$3000=$D$3,ROW(data!B$3:B$3000)-ROW(data!B$3)+1),IF(data!$D$3:$D$3000=$D$3,IF(data!$E$3:$E$3000=$F$3, ROW(data!B$3:B$3000)-ROW(data!B$3)+1))),ROWS(data!B$3:B230))),"")</f>
        <v/>
      </c>
      <c r="C233" s="84" t="str">
        <f t="array" ref="C233">IFERROR(INDEX(data!C$3:C$3000, SMALL(IF(ISBLANK($F$3),IF(data!$D$3:$D$3000=$D$3,ROW(data!C$3:C$3000)-ROW(data!C$3)+1),IF(data!$D$3:$D$3000=$D$3,IF(data!$E$3:$E$3000=$F$3, ROW(data!C$3:C$3000)-ROW(data!C$3)+1))),ROWS(data!C$3:C230))),"")</f>
        <v/>
      </c>
      <c r="D233" s="90" t="str">
        <f t="array" ref="D233">IFERROR(INDEX(data!E$3:E$3000, SMALL(IF(ISBLANK($F$3),IF(data!$D$3:$D$3000=$D$3,ROW(data!E$3:E$3000)-ROW(data!E$3)+1),IF(data!$D$3:$D$3000=$D$3,IF(data!$E$3:$E$3000=$F$3, ROW(data!E$3:E$3000)-ROW(data!E$3)+1))),ROWS(data!E$3:E230))),"")</f>
        <v/>
      </c>
      <c r="E233" s="85" t="str">
        <f t="array" ref="E233">IFERROR(INDEX(data!F$3:F$3000, SMALL(IF(ISBLANK($F$3),IF(data!$D$3:$D$3000=$D$3,ROW(data!F$3:F$3000)-ROW(data!F$3)+1),IF(data!$D$3:$D$3000=$D$3,IF(data!$E$3:$E$3000=$F$3, ROW(data!F$3:F$3000)-ROW(data!F$3)+1))),ROWS(data!F$3:F230))),"")</f>
        <v/>
      </c>
      <c r="F233" s="85" t="str">
        <f t="array" ref="F233">IFERROR(INDEX(data!G$3:G$3000, SMALL(IF(ISBLANK($F$3),IF(data!$D$3:$D$3000=$D$3,ROW(data!G$3:G$3000)-ROW(data!G$3)+1),IF(data!$D$3:$D$3000=$D$3,IF(data!$E$3:$E$3000=$F$3, ROW(data!G$3:G$3000)-ROW(data!G$3)+1))),ROWS(data!G$3:G230))),"")</f>
        <v/>
      </c>
      <c r="G233" s="85" t="str">
        <f t="shared" si="3"/>
        <v/>
      </c>
    </row>
    <row r="234" spans="1:7">
      <c r="A234" s="91" t="str">
        <f t="array" ref="A234">IFERROR(INDEX(data!A$3:A$3000, SMALL(IF(ISBLANK($F$3),IF(data!$D$3:$D$3000=$D$3,ROW(data!A$3:A$3000)-ROW(data!A$3)+1),IF(data!$D$3:$D$3000=$D$3,IF(data!$E$3:$E$3000=$F$3, ROW(data!A$3:A$3000)-ROW(data!A$3)+1))),ROWS(data!A$3:A231))),"")</f>
        <v/>
      </c>
      <c r="B234" s="92" t="str">
        <f t="array" ref="B234">IFERROR(INDEX(data!B$3:B$3000, SMALL(IF(ISBLANK($F$3),IF(data!$D$3:$D$3000=$D$3,ROW(data!B$3:B$3000)-ROW(data!B$3)+1),IF(data!$D$3:$D$3000=$D$3,IF(data!$E$3:$E$3000=$F$3, ROW(data!B$3:B$3000)-ROW(data!B$3)+1))),ROWS(data!B$3:B231))),"")</f>
        <v/>
      </c>
      <c r="C234" s="92" t="str">
        <f t="array" ref="C234">IFERROR(INDEX(data!C$3:C$3000, SMALL(IF(ISBLANK($F$3),IF(data!$D$3:$D$3000=$D$3,ROW(data!C$3:C$3000)-ROW(data!C$3)+1),IF(data!$D$3:$D$3000=$D$3,IF(data!$E$3:$E$3000=$F$3, ROW(data!C$3:C$3000)-ROW(data!C$3)+1))),ROWS(data!C$3:C231))),"")</f>
        <v/>
      </c>
      <c r="D234" s="91" t="str">
        <f t="array" ref="D234">IFERROR(INDEX(data!E$3:E$3000, SMALL(IF(ISBLANK($F$3),IF(data!$D$3:$D$3000=$D$3,ROW(data!E$3:E$3000)-ROW(data!E$3)+1),IF(data!$D$3:$D$3000=$D$3,IF(data!$E$3:$E$3000=$F$3, ROW(data!E$3:E$3000)-ROW(data!E$3)+1))),ROWS(data!E$3:E231))),"")</f>
        <v/>
      </c>
      <c r="E234" s="85" t="str">
        <f t="array" ref="E234">IFERROR(INDEX(data!F$3:F$3000, SMALL(IF(ISBLANK($F$3),IF(data!$D$3:$D$3000=$D$3,ROW(data!F$3:F$3000)-ROW(data!F$3)+1),IF(data!$D$3:$D$3000=$D$3,IF(data!$E$3:$E$3000=$F$3, ROW(data!F$3:F$3000)-ROW(data!F$3)+1))),ROWS(data!F$3:F231))),"")</f>
        <v/>
      </c>
      <c r="F234" s="85" t="str">
        <f t="array" ref="F234">IFERROR(INDEX(data!G$3:G$3000, SMALL(IF(ISBLANK($F$3),IF(data!$D$3:$D$3000=$D$3,ROW(data!G$3:G$3000)-ROW(data!G$3)+1),IF(data!$D$3:$D$3000=$D$3,IF(data!$E$3:$E$3000=$F$3, ROW(data!G$3:G$3000)-ROW(data!G$3)+1))),ROWS(data!G$3:G231))),"")</f>
        <v/>
      </c>
      <c r="G234" s="85" t="str">
        <f t="shared" si="3"/>
        <v/>
      </c>
    </row>
    <row r="235" spans="1:7">
      <c r="A235" s="88" t="str">
        <f t="array" ref="A235">IFERROR(INDEX(data!A$3:A$3000, SMALL(IF(ISBLANK($F$3),IF(data!$D$3:$D$3000=$D$3,ROW(data!A$3:A$3000)-ROW(data!A$3)+1),IF(data!$D$3:$D$3000=$D$3,IF(data!$E$3:$E$3000=$F$3, ROW(data!A$3:A$3000)-ROW(data!A$3)+1))),ROWS(data!A$3:A232))),"")</f>
        <v/>
      </c>
      <c r="B235" s="89" t="str">
        <f t="array" ref="B235">IFERROR(INDEX(data!B$3:B$3000, SMALL(IF(ISBLANK($F$3),IF(data!$D$3:$D$3000=$D$3,ROW(data!B$3:B$3000)-ROW(data!B$3)+1),IF(data!$D$3:$D$3000=$D$3,IF(data!$E$3:$E$3000=$F$3, ROW(data!B$3:B$3000)-ROW(data!B$3)+1))),ROWS(data!B$3:B232))),"")</f>
        <v/>
      </c>
      <c r="C235" s="84" t="str">
        <f t="array" ref="C235">IFERROR(INDEX(data!C$3:C$3000, SMALL(IF(ISBLANK($F$3),IF(data!$D$3:$D$3000=$D$3,ROW(data!C$3:C$3000)-ROW(data!C$3)+1),IF(data!$D$3:$D$3000=$D$3,IF(data!$E$3:$E$3000=$F$3, ROW(data!C$3:C$3000)-ROW(data!C$3)+1))),ROWS(data!C$3:C232))),"")</f>
        <v/>
      </c>
      <c r="D235" s="90" t="str">
        <f t="array" ref="D235">IFERROR(INDEX(data!E$3:E$3000, SMALL(IF(ISBLANK($F$3),IF(data!$D$3:$D$3000=$D$3,ROW(data!E$3:E$3000)-ROW(data!E$3)+1),IF(data!$D$3:$D$3000=$D$3,IF(data!$E$3:$E$3000=$F$3, ROW(data!E$3:E$3000)-ROW(data!E$3)+1))),ROWS(data!E$3:E232))),"")</f>
        <v/>
      </c>
      <c r="E235" s="85" t="str">
        <f t="array" ref="E235">IFERROR(INDEX(data!F$3:F$3000, SMALL(IF(ISBLANK($F$3),IF(data!$D$3:$D$3000=$D$3,ROW(data!F$3:F$3000)-ROW(data!F$3)+1),IF(data!$D$3:$D$3000=$D$3,IF(data!$E$3:$E$3000=$F$3, ROW(data!F$3:F$3000)-ROW(data!F$3)+1))),ROWS(data!F$3:F232))),"")</f>
        <v/>
      </c>
      <c r="F235" s="85" t="str">
        <f t="array" ref="F235">IFERROR(INDEX(data!G$3:G$3000, SMALL(IF(ISBLANK($F$3),IF(data!$D$3:$D$3000=$D$3,ROW(data!G$3:G$3000)-ROW(data!G$3)+1),IF(data!$D$3:$D$3000=$D$3,IF(data!$E$3:$E$3000=$F$3, ROW(data!G$3:G$3000)-ROW(data!G$3)+1))),ROWS(data!G$3:G232))),"")</f>
        <v/>
      </c>
      <c r="G235" s="85" t="str">
        <f t="shared" ref="G235:G298" si="4">IF(OR(ISNUMBER(F235), ISNUMBER(E235)),G234+E235-F235, "")</f>
        <v/>
      </c>
    </row>
    <row r="236" spans="1:7">
      <c r="A236" s="91" t="str">
        <f t="array" ref="A236">IFERROR(INDEX(data!A$3:A$3000, SMALL(IF(ISBLANK($F$3),IF(data!$D$3:$D$3000=$D$3,ROW(data!A$3:A$3000)-ROW(data!A$3)+1),IF(data!$D$3:$D$3000=$D$3,IF(data!$E$3:$E$3000=$F$3, ROW(data!A$3:A$3000)-ROW(data!A$3)+1))),ROWS(data!A$3:A233))),"")</f>
        <v/>
      </c>
      <c r="B236" s="92" t="str">
        <f t="array" ref="B236">IFERROR(INDEX(data!B$3:B$3000, SMALL(IF(ISBLANK($F$3),IF(data!$D$3:$D$3000=$D$3,ROW(data!B$3:B$3000)-ROW(data!B$3)+1),IF(data!$D$3:$D$3000=$D$3,IF(data!$E$3:$E$3000=$F$3, ROW(data!B$3:B$3000)-ROW(data!B$3)+1))),ROWS(data!B$3:B233))),"")</f>
        <v/>
      </c>
      <c r="C236" s="92" t="str">
        <f t="array" ref="C236">IFERROR(INDEX(data!C$3:C$3000, SMALL(IF(ISBLANK($F$3),IF(data!$D$3:$D$3000=$D$3,ROW(data!C$3:C$3000)-ROW(data!C$3)+1),IF(data!$D$3:$D$3000=$D$3,IF(data!$E$3:$E$3000=$F$3, ROW(data!C$3:C$3000)-ROW(data!C$3)+1))),ROWS(data!C$3:C233))),"")</f>
        <v/>
      </c>
      <c r="D236" s="91" t="str">
        <f t="array" ref="D236">IFERROR(INDEX(data!E$3:E$3000, SMALL(IF(ISBLANK($F$3),IF(data!$D$3:$D$3000=$D$3,ROW(data!E$3:E$3000)-ROW(data!E$3)+1),IF(data!$D$3:$D$3000=$D$3,IF(data!$E$3:$E$3000=$F$3, ROW(data!E$3:E$3000)-ROW(data!E$3)+1))),ROWS(data!E$3:E233))),"")</f>
        <v/>
      </c>
      <c r="E236" s="85" t="str">
        <f t="array" ref="E236">IFERROR(INDEX(data!F$3:F$3000, SMALL(IF(ISBLANK($F$3),IF(data!$D$3:$D$3000=$D$3,ROW(data!F$3:F$3000)-ROW(data!F$3)+1),IF(data!$D$3:$D$3000=$D$3,IF(data!$E$3:$E$3000=$F$3, ROW(data!F$3:F$3000)-ROW(data!F$3)+1))),ROWS(data!F$3:F233))),"")</f>
        <v/>
      </c>
      <c r="F236" s="85" t="str">
        <f t="array" ref="F236">IFERROR(INDEX(data!G$3:G$3000, SMALL(IF(ISBLANK($F$3),IF(data!$D$3:$D$3000=$D$3,ROW(data!G$3:G$3000)-ROW(data!G$3)+1),IF(data!$D$3:$D$3000=$D$3,IF(data!$E$3:$E$3000=$F$3, ROW(data!G$3:G$3000)-ROW(data!G$3)+1))),ROWS(data!G$3:G233))),"")</f>
        <v/>
      </c>
      <c r="G236" s="85" t="str">
        <f t="shared" si="4"/>
        <v/>
      </c>
    </row>
    <row r="237" spans="1:7">
      <c r="A237" s="88" t="str">
        <f t="array" ref="A237">IFERROR(INDEX(data!A$3:A$3000, SMALL(IF(ISBLANK($F$3),IF(data!$D$3:$D$3000=$D$3,ROW(data!A$3:A$3000)-ROW(data!A$3)+1),IF(data!$D$3:$D$3000=$D$3,IF(data!$E$3:$E$3000=$F$3, ROW(data!A$3:A$3000)-ROW(data!A$3)+1))),ROWS(data!A$3:A234))),"")</f>
        <v/>
      </c>
      <c r="B237" s="89" t="str">
        <f t="array" ref="B237">IFERROR(INDEX(data!B$3:B$3000, SMALL(IF(ISBLANK($F$3),IF(data!$D$3:$D$3000=$D$3,ROW(data!B$3:B$3000)-ROW(data!B$3)+1),IF(data!$D$3:$D$3000=$D$3,IF(data!$E$3:$E$3000=$F$3, ROW(data!B$3:B$3000)-ROW(data!B$3)+1))),ROWS(data!B$3:B234))),"")</f>
        <v/>
      </c>
      <c r="C237" s="84" t="str">
        <f t="array" ref="C237">IFERROR(INDEX(data!C$3:C$3000, SMALL(IF(ISBLANK($F$3),IF(data!$D$3:$D$3000=$D$3,ROW(data!C$3:C$3000)-ROW(data!C$3)+1),IF(data!$D$3:$D$3000=$D$3,IF(data!$E$3:$E$3000=$F$3, ROW(data!C$3:C$3000)-ROW(data!C$3)+1))),ROWS(data!C$3:C234))),"")</f>
        <v/>
      </c>
      <c r="D237" s="90" t="str">
        <f t="array" ref="D237">IFERROR(INDEX(data!E$3:E$3000, SMALL(IF(ISBLANK($F$3),IF(data!$D$3:$D$3000=$D$3,ROW(data!E$3:E$3000)-ROW(data!E$3)+1),IF(data!$D$3:$D$3000=$D$3,IF(data!$E$3:$E$3000=$F$3, ROW(data!E$3:E$3000)-ROW(data!E$3)+1))),ROWS(data!E$3:E234))),"")</f>
        <v/>
      </c>
      <c r="E237" s="85" t="str">
        <f t="array" ref="E237">IFERROR(INDEX(data!F$3:F$3000, SMALL(IF(ISBLANK($F$3),IF(data!$D$3:$D$3000=$D$3,ROW(data!F$3:F$3000)-ROW(data!F$3)+1),IF(data!$D$3:$D$3000=$D$3,IF(data!$E$3:$E$3000=$F$3, ROW(data!F$3:F$3000)-ROW(data!F$3)+1))),ROWS(data!F$3:F234))),"")</f>
        <v/>
      </c>
      <c r="F237" s="85" t="str">
        <f t="array" ref="F237">IFERROR(INDEX(data!G$3:G$3000, SMALL(IF(ISBLANK($F$3),IF(data!$D$3:$D$3000=$D$3,ROW(data!G$3:G$3000)-ROW(data!G$3)+1),IF(data!$D$3:$D$3000=$D$3,IF(data!$E$3:$E$3000=$F$3, ROW(data!G$3:G$3000)-ROW(data!G$3)+1))),ROWS(data!G$3:G234))),"")</f>
        <v/>
      </c>
      <c r="G237" s="85" t="str">
        <f t="shared" si="4"/>
        <v/>
      </c>
    </row>
    <row r="238" spans="1:7">
      <c r="A238" s="91" t="str">
        <f t="array" ref="A238">IFERROR(INDEX(data!A$3:A$3000, SMALL(IF(ISBLANK($F$3),IF(data!$D$3:$D$3000=$D$3,ROW(data!A$3:A$3000)-ROW(data!A$3)+1),IF(data!$D$3:$D$3000=$D$3,IF(data!$E$3:$E$3000=$F$3, ROW(data!A$3:A$3000)-ROW(data!A$3)+1))),ROWS(data!A$3:A235))),"")</f>
        <v/>
      </c>
      <c r="B238" s="92" t="str">
        <f t="array" ref="B238">IFERROR(INDEX(data!B$3:B$3000, SMALL(IF(ISBLANK($F$3),IF(data!$D$3:$D$3000=$D$3,ROW(data!B$3:B$3000)-ROW(data!B$3)+1),IF(data!$D$3:$D$3000=$D$3,IF(data!$E$3:$E$3000=$F$3, ROW(data!B$3:B$3000)-ROW(data!B$3)+1))),ROWS(data!B$3:B235))),"")</f>
        <v/>
      </c>
      <c r="C238" s="92" t="str">
        <f t="array" ref="C238">IFERROR(INDEX(data!C$3:C$3000, SMALL(IF(ISBLANK($F$3),IF(data!$D$3:$D$3000=$D$3,ROW(data!C$3:C$3000)-ROW(data!C$3)+1),IF(data!$D$3:$D$3000=$D$3,IF(data!$E$3:$E$3000=$F$3, ROW(data!C$3:C$3000)-ROW(data!C$3)+1))),ROWS(data!C$3:C235))),"")</f>
        <v/>
      </c>
      <c r="D238" s="91" t="str">
        <f t="array" ref="D238">IFERROR(INDEX(data!E$3:E$3000, SMALL(IF(ISBLANK($F$3),IF(data!$D$3:$D$3000=$D$3,ROW(data!E$3:E$3000)-ROW(data!E$3)+1),IF(data!$D$3:$D$3000=$D$3,IF(data!$E$3:$E$3000=$F$3, ROW(data!E$3:E$3000)-ROW(data!E$3)+1))),ROWS(data!E$3:E235))),"")</f>
        <v/>
      </c>
      <c r="E238" s="85" t="str">
        <f t="array" ref="E238">IFERROR(INDEX(data!F$3:F$3000, SMALL(IF(ISBLANK($F$3),IF(data!$D$3:$D$3000=$D$3,ROW(data!F$3:F$3000)-ROW(data!F$3)+1),IF(data!$D$3:$D$3000=$D$3,IF(data!$E$3:$E$3000=$F$3, ROW(data!F$3:F$3000)-ROW(data!F$3)+1))),ROWS(data!F$3:F235))),"")</f>
        <v/>
      </c>
      <c r="F238" s="85" t="str">
        <f t="array" ref="F238">IFERROR(INDEX(data!G$3:G$3000, SMALL(IF(ISBLANK($F$3),IF(data!$D$3:$D$3000=$D$3,ROW(data!G$3:G$3000)-ROW(data!G$3)+1),IF(data!$D$3:$D$3000=$D$3,IF(data!$E$3:$E$3000=$F$3, ROW(data!G$3:G$3000)-ROW(data!G$3)+1))),ROWS(data!G$3:G235))),"")</f>
        <v/>
      </c>
      <c r="G238" s="85" t="str">
        <f t="shared" si="4"/>
        <v/>
      </c>
    </row>
    <row r="239" spans="1:7">
      <c r="A239" s="88" t="str">
        <f t="array" ref="A239">IFERROR(INDEX(data!A$3:A$3000, SMALL(IF(ISBLANK($F$3),IF(data!$D$3:$D$3000=$D$3,ROW(data!A$3:A$3000)-ROW(data!A$3)+1),IF(data!$D$3:$D$3000=$D$3,IF(data!$E$3:$E$3000=$F$3, ROW(data!A$3:A$3000)-ROW(data!A$3)+1))),ROWS(data!A$3:A236))),"")</f>
        <v/>
      </c>
      <c r="B239" s="89" t="str">
        <f t="array" ref="B239">IFERROR(INDEX(data!B$3:B$3000, SMALL(IF(ISBLANK($F$3),IF(data!$D$3:$D$3000=$D$3,ROW(data!B$3:B$3000)-ROW(data!B$3)+1),IF(data!$D$3:$D$3000=$D$3,IF(data!$E$3:$E$3000=$F$3, ROW(data!B$3:B$3000)-ROW(data!B$3)+1))),ROWS(data!B$3:B236))),"")</f>
        <v/>
      </c>
      <c r="C239" s="84" t="str">
        <f t="array" ref="C239">IFERROR(INDEX(data!C$3:C$3000, SMALL(IF(ISBLANK($F$3),IF(data!$D$3:$D$3000=$D$3,ROW(data!C$3:C$3000)-ROW(data!C$3)+1),IF(data!$D$3:$D$3000=$D$3,IF(data!$E$3:$E$3000=$F$3, ROW(data!C$3:C$3000)-ROW(data!C$3)+1))),ROWS(data!C$3:C236))),"")</f>
        <v/>
      </c>
      <c r="D239" s="90" t="str">
        <f t="array" ref="D239">IFERROR(INDEX(data!E$3:E$3000, SMALL(IF(ISBLANK($F$3),IF(data!$D$3:$D$3000=$D$3,ROW(data!E$3:E$3000)-ROW(data!E$3)+1),IF(data!$D$3:$D$3000=$D$3,IF(data!$E$3:$E$3000=$F$3, ROW(data!E$3:E$3000)-ROW(data!E$3)+1))),ROWS(data!E$3:E236))),"")</f>
        <v/>
      </c>
      <c r="E239" s="85" t="str">
        <f t="array" ref="E239">IFERROR(INDEX(data!F$3:F$3000, SMALL(IF(ISBLANK($F$3),IF(data!$D$3:$D$3000=$D$3,ROW(data!F$3:F$3000)-ROW(data!F$3)+1),IF(data!$D$3:$D$3000=$D$3,IF(data!$E$3:$E$3000=$F$3, ROW(data!F$3:F$3000)-ROW(data!F$3)+1))),ROWS(data!F$3:F236))),"")</f>
        <v/>
      </c>
      <c r="F239" s="85" t="str">
        <f t="array" ref="F239">IFERROR(INDEX(data!G$3:G$3000, SMALL(IF(ISBLANK($F$3),IF(data!$D$3:$D$3000=$D$3,ROW(data!G$3:G$3000)-ROW(data!G$3)+1),IF(data!$D$3:$D$3000=$D$3,IF(data!$E$3:$E$3000=$F$3, ROW(data!G$3:G$3000)-ROW(data!G$3)+1))),ROWS(data!G$3:G236))),"")</f>
        <v/>
      </c>
      <c r="G239" s="85" t="str">
        <f t="shared" si="4"/>
        <v/>
      </c>
    </row>
    <row r="240" spans="1:7">
      <c r="A240" s="91" t="str">
        <f t="array" ref="A240">IFERROR(INDEX(data!A$3:A$3000, SMALL(IF(ISBLANK($F$3),IF(data!$D$3:$D$3000=$D$3,ROW(data!A$3:A$3000)-ROW(data!A$3)+1),IF(data!$D$3:$D$3000=$D$3,IF(data!$E$3:$E$3000=$F$3, ROW(data!A$3:A$3000)-ROW(data!A$3)+1))),ROWS(data!A$3:A237))),"")</f>
        <v/>
      </c>
      <c r="B240" s="92" t="str">
        <f t="array" ref="B240">IFERROR(INDEX(data!B$3:B$3000, SMALL(IF(ISBLANK($F$3),IF(data!$D$3:$D$3000=$D$3,ROW(data!B$3:B$3000)-ROW(data!B$3)+1),IF(data!$D$3:$D$3000=$D$3,IF(data!$E$3:$E$3000=$F$3, ROW(data!B$3:B$3000)-ROW(data!B$3)+1))),ROWS(data!B$3:B237))),"")</f>
        <v/>
      </c>
      <c r="C240" s="92" t="str">
        <f t="array" ref="C240">IFERROR(INDEX(data!C$3:C$3000, SMALL(IF(ISBLANK($F$3),IF(data!$D$3:$D$3000=$D$3,ROW(data!C$3:C$3000)-ROW(data!C$3)+1),IF(data!$D$3:$D$3000=$D$3,IF(data!$E$3:$E$3000=$F$3, ROW(data!C$3:C$3000)-ROW(data!C$3)+1))),ROWS(data!C$3:C237))),"")</f>
        <v/>
      </c>
      <c r="D240" s="91" t="str">
        <f t="array" ref="D240">IFERROR(INDEX(data!E$3:E$3000, SMALL(IF(ISBLANK($F$3),IF(data!$D$3:$D$3000=$D$3,ROW(data!E$3:E$3000)-ROW(data!E$3)+1),IF(data!$D$3:$D$3000=$D$3,IF(data!$E$3:$E$3000=$F$3, ROW(data!E$3:E$3000)-ROW(data!E$3)+1))),ROWS(data!E$3:E237))),"")</f>
        <v/>
      </c>
      <c r="E240" s="85" t="str">
        <f t="array" ref="E240">IFERROR(INDEX(data!F$3:F$3000, SMALL(IF(ISBLANK($F$3),IF(data!$D$3:$D$3000=$D$3,ROW(data!F$3:F$3000)-ROW(data!F$3)+1),IF(data!$D$3:$D$3000=$D$3,IF(data!$E$3:$E$3000=$F$3, ROW(data!F$3:F$3000)-ROW(data!F$3)+1))),ROWS(data!F$3:F237))),"")</f>
        <v/>
      </c>
      <c r="F240" s="85" t="str">
        <f t="array" ref="F240">IFERROR(INDEX(data!G$3:G$3000, SMALL(IF(ISBLANK($F$3),IF(data!$D$3:$D$3000=$D$3,ROW(data!G$3:G$3000)-ROW(data!G$3)+1),IF(data!$D$3:$D$3000=$D$3,IF(data!$E$3:$E$3000=$F$3, ROW(data!G$3:G$3000)-ROW(data!G$3)+1))),ROWS(data!G$3:G237))),"")</f>
        <v/>
      </c>
      <c r="G240" s="85" t="str">
        <f t="shared" si="4"/>
        <v/>
      </c>
    </row>
    <row r="241" spans="1:7">
      <c r="A241" s="88" t="str">
        <f t="array" ref="A241">IFERROR(INDEX(data!A$3:A$3000, SMALL(IF(ISBLANK($F$3),IF(data!$D$3:$D$3000=$D$3,ROW(data!A$3:A$3000)-ROW(data!A$3)+1),IF(data!$D$3:$D$3000=$D$3,IF(data!$E$3:$E$3000=$F$3, ROW(data!A$3:A$3000)-ROW(data!A$3)+1))),ROWS(data!A$3:A238))),"")</f>
        <v/>
      </c>
      <c r="B241" s="89" t="str">
        <f t="array" ref="B241">IFERROR(INDEX(data!B$3:B$3000, SMALL(IF(ISBLANK($F$3),IF(data!$D$3:$D$3000=$D$3,ROW(data!B$3:B$3000)-ROW(data!B$3)+1),IF(data!$D$3:$D$3000=$D$3,IF(data!$E$3:$E$3000=$F$3, ROW(data!B$3:B$3000)-ROW(data!B$3)+1))),ROWS(data!B$3:B238))),"")</f>
        <v/>
      </c>
      <c r="C241" s="84" t="str">
        <f t="array" ref="C241">IFERROR(INDEX(data!C$3:C$3000, SMALL(IF(ISBLANK($F$3),IF(data!$D$3:$D$3000=$D$3,ROW(data!C$3:C$3000)-ROW(data!C$3)+1),IF(data!$D$3:$D$3000=$D$3,IF(data!$E$3:$E$3000=$F$3, ROW(data!C$3:C$3000)-ROW(data!C$3)+1))),ROWS(data!C$3:C238))),"")</f>
        <v/>
      </c>
      <c r="D241" s="90" t="str">
        <f t="array" ref="D241">IFERROR(INDEX(data!E$3:E$3000, SMALL(IF(ISBLANK($F$3),IF(data!$D$3:$D$3000=$D$3,ROW(data!E$3:E$3000)-ROW(data!E$3)+1),IF(data!$D$3:$D$3000=$D$3,IF(data!$E$3:$E$3000=$F$3, ROW(data!E$3:E$3000)-ROW(data!E$3)+1))),ROWS(data!E$3:E238))),"")</f>
        <v/>
      </c>
      <c r="E241" s="85" t="str">
        <f t="array" ref="E241">IFERROR(INDEX(data!F$3:F$3000, SMALL(IF(ISBLANK($F$3),IF(data!$D$3:$D$3000=$D$3,ROW(data!F$3:F$3000)-ROW(data!F$3)+1),IF(data!$D$3:$D$3000=$D$3,IF(data!$E$3:$E$3000=$F$3, ROW(data!F$3:F$3000)-ROW(data!F$3)+1))),ROWS(data!F$3:F238))),"")</f>
        <v/>
      </c>
      <c r="F241" s="85" t="str">
        <f t="array" ref="F241">IFERROR(INDEX(data!G$3:G$3000, SMALL(IF(ISBLANK($F$3),IF(data!$D$3:$D$3000=$D$3,ROW(data!G$3:G$3000)-ROW(data!G$3)+1),IF(data!$D$3:$D$3000=$D$3,IF(data!$E$3:$E$3000=$F$3, ROW(data!G$3:G$3000)-ROW(data!G$3)+1))),ROWS(data!G$3:G238))),"")</f>
        <v/>
      </c>
      <c r="G241" s="85" t="str">
        <f t="shared" si="4"/>
        <v/>
      </c>
    </row>
    <row r="242" spans="1:7">
      <c r="A242" s="91" t="str">
        <f t="array" ref="A242">IFERROR(INDEX(data!A$3:A$3000, SMALL(IF(ISBLANK($F$3),IF(data!$D$3:$D$3000=$D$3,ROW(data!A$3:A$3000)-ROW(data!A$3)+1),IF(data!$D$3:$D$3000=$D$3,IF(data!$E$3:$E$3000=$F$3, ROW(data!A$3:A$3000)-ROW(data!A$3)+1))),ROWS(data!A$3:A239))),"")</f>
        <v/>
      </c>
      <c r="B242" s="92" t="str">
        <f t="array" ref="B242">IFERROR(INDEX(data!B$3:B$3000, SMALL(IF(ISBLANK($F$3),IF(data!$D$3:$D$3000=$D$3,ROW(data!B$3:B$3000)-ROW(data!B$3)+1),IF(data!$D$3:$D$3000=$D$3,IF(data!$E$3:$E$3000=$F$3, ROW(data!B$3:B$3000)-ROW(data!B$3)+1))),ROWS(data!B$3:B239))),"")</f>
        <v/>
      </c>
      <c r="C242" s="92" t="str">
        <f t="array" ref="C242">IFERROR(INDEX(data!C$3:C$3000, SMALL(IF(ISBLANK($F$3),IF(data!$D$3:$D$3000=$D$3,ROW(data!C$3:C$3000)-ROW(data!C$3)+1),IF(data!$D$3:$D$3000=$D$3,IF(data!$E$3:$E$3000=$F$3, ROW(data!C$3:C$3000)-ROW(data!C$3)+1))),ROWS(data!C$3:C239))),"")</f>
        <v/>
      </c>
      <c r="D242" s="91" t="str">
        <f t="array" ref="D242">IFERROR(INDEX(data!E$3:E$3000, SMALL(IF(ISBLANK($F$3),IF(data!$D$3:$D$3000=$D$3,ROW(data!E$3:E$3000)-ROW(data!E$3)+1),IF(data!$D$3:$D$3000=$D$3,IF(data!$E$3:$E$3000=$F$3, ROW(data!E$3:E$3000)-ROW(data!E$3)+1))),ROWS(data!E$3:E239))),"")</f>
        <v/>
      </c>
      <c r="E242" s="85" t="str">
        <f t="array" ref="E242">IFERROR(INDEX(data!F$3:F$3000, SMALL(IF(ISBLANK($F$3),IF(data!$D$3:$D$3000=$D$3,ROW(data!F$3:F$3000)-ROW(data!F$3)+1),IF(data!$D$3:$D$3000=$D$3,IF(data!$E$3:$E$3000=$F$3, ROW(data!F$3:F$3000)-ROW(data!F$3)+1))),ROWS(data!F$3:F239))),"")</f>
        <v/>
      </c>
      <c r="F242" s="85" t="str">
        <f t="array" ref="F242">IFERROR(INDEX(data!G$3:G$3000, SMALL(IF(ISBLANK($F$3),IF(data!$D$3:$D$3000=$D$3,ROW(data!G$3:G$3000)-ROW(data!G$3)+1),IF(data!$D$3:$D$3000=$D$3,IF(data!$E$3:$E$3000=$F$3, ROW(data!G$3:G$3000)-ROW(data!G$3)+1))),ROWS(data!G$3:G239))),"")</f>
        <v/>
      </c>
      <c r="G242" s="85" t="str">
        <f t="shared" si="4"/>
        <v/>
      </c>
    </row>
    <row r="243" spans="1:7">
      <c r="A243" s="88" t="str">
        <f t="array" ref="A243">IFERROR(INDEX(data!A$3:A$3000, SMALL(IF(ISBLANK($F$3),IF(data!$D$3:$D$3000=$D$3,ROW(data!A$3:A$3000)-ROW(data!A$3)+1),IF(data!$D$3:$D$3000=$D$3,IF(data!$E$3:$E$3000=$F$3, ROW(data!A$3:A$3000)-ROW(data!A$3)+1))),ROWS(data!A$3:A240))),"")</f>
        <v/>
      </c>
      <c r="B243" s="89" t="str">
        <f t="array" ref="B243">IFERROR(INDEX(data!B$3:B$3000, SMALL(IF(ISBLANK($F$3),IF(data!$D$3:$D$3000=$D$3,ROW(data!B$3:B$3000)-ROW(data!B$3)+1),IF(data!$D$3:$D$3000=$D$3,IF(data!$E$3:$E$3000=$F$3, ROW(data!B$3:B$3000)-ROW(data!B$3)+1))),ROWS(data!B$3:B240))),"")</f>
        <v/>
      </c>
      <c r="C243" s="84" t="str">
        <f t="array" ref="C243">IFERROR(INDEX(data!C$3:C$3000, SMALL(IF(ISBLANK($F$3),IF(data!$D$3:$D$3000=$D$3,ROW(data!C$3:C$3000)-ROW(data!C$3)+1),IF(data!$D$3:$D$3000=$D$3,IF(data!$E$3:$E$3000=$F$3, ROW(data!C$3:C$3000)-ROW(data!C$3)+1))),ROWS(data!C$3:C240))),"")</f>
        <v/>
      </c>
      <c r="D243" s="90" t="str">
        <f t="array" ref="D243">IFERROR(INDEX(data!E$3:E$3000, SMALL(IF(ISBLANK($F$3),IF(data!$D$3:$D$3000=$D$3,ROW(data!E$3:E$3000)-ROW(data!E$3)+1),IF(data!$D$3:$D$3000=$D$3,IF(data!$E$3:$E$3000=$F$3, ROW(data!E$3:E$3000)-ROW(data!E$3)+1))),ROWS(data!E$3:E240))),"")</f>
        <v/>
      </c>
      <c r="E243" s="85" t="str">
        <f t="array" ref="E243">IFERROR(INDEX(data!F$3:F$3000, SMALL(IF(ISBLANK($F$3),IF(data!$D$3:$D$3000=$D$3,ROW(data!F$3:F$3000)-ROW(data!F$3)+1),IF(data!$D$3:$D$3000=$D$3,IF(data!$E$3:$E$3000=$F$3, ROW(data!F$3:F$3000)-ROW(data!F$3)+1))),ROWS(data!F$3:F240))),"")</f>
        <v/>
      </c>
      <c r="F243" s="85" t="str">
        <f t="array" ref="F243">IFERROR(INDEX(data!G$3:G$3000, SMALL(IF(ISBLANK($F$3),IF(data!$D$3:$D$3000=$D$3,ROW(data!G$3:G$3000)-ROW(data!G$3)+1),IF(data!$D$3:$D$3000=$D$3,IF(data!$E$3:$E$3000=$F$3, ROW(data!G$3:G$3000)-ROW(data!G$3)+1))),ROWS(data!G$3:G240))),"")</f>
        <v/>
      </c>
      <c r="G243" s="85" t="str">
        <f t="shared" si="4"/>
        <v/>
      </c>
    </row>
    <row r="244" spans="1:7">
      <c r="A244" s="91" t="str">
        <f t="array" ref="A244">IFERROR(INDEX(data!A$3:A$3000, SMALL(IF(ISBLANK($F$3),IF(data!$D$3:$D$3000=$D$3,ROW(data!A$3:A$3000)-ROW(data!A$3)+1),IF(data!$D$3:$D$3000=$D$3,IF(data!$E$3:$E$3000=$F$3, ROW(data!A$3:A$3000)-ROW(data!A$3)+1))),ROWS(data!A$3:A241))),"")</f>
        <v/>
      </c>
      <c r="B244" s="92" t="str">
        <f t="array" ref="B244">IFERROR(INDEX(data!B$3:B$3000, SMALL(IF(ISBLANK($F$3),IF(data!$D$3:$D$3000=$D$3,ROW(data!B$3:B$3000)-ROW(data!B$3)+1),IF(data!$D$3:$D$3000=$D$3,IF(data!$E$3:$E$3000=$F$3, ROW(data!B$3:B$3000)-ROW(data!B$3)+1))),ROWS(data!B$3:B241))),"")</f>
        <v/>
      </c>
      <c r="C244" s="92" t="str">
        <f t="array" ref="C244">IFERROR(INDEX(data!C$3:C$3000, SMALL(IF(ISBLANK($F$3),IF(data!$D$3:$D$3000=$D$3,ROW(data!C$3:C$3000)-ROW(data!C$3)+1),IF(data!$D$3:$D$3000=$D$3,IF(data!$E$3:$E$3000=$F$3, ROW(data!C$3:C$3000)-ROW(data!C$3)+1))),ROWS(data!C$3:C241))),"")</f>
        <v/>
      </c>
      <c r="D244" s="91" t="str">
        <f t="array" ref="D244">IFERROR(INDEX(data!E$3:E$3000, SMALL(IF(ISBLANK($F$3),IF(data!$D$3:$D$3000=$D$3,ROW(data!E$3:E$3000)-ROW(data!E$3)+1),IF(data!$D$3:$D$3000=$D$3,IF(data!$E$3:$E$3000=$F$3, ROW(data!E$3:E$3000)-ROW(data!E$3)+1))),ROWS(data!E$3:E241))),"")</f>
        <v/>
      </c>
      <c r="E244" s="85" t="str">
        <f t="array" ref="E244">IFERROR(INDEX(data!F$3:F$3000, SMALL(IF(ISBLANK($F$3),IF(data!$D$3:$D$3000=$D$3,ROW(data!F$3:F$3000)-ROW(data!F$3)+1),IF(data!$D$3:$D$3000=$D$3,IF(data!$E$3:$E$3000=$F$3, ROW(data!F$3:F$3000)-ROW(data!F$3)+1))),ROWS(data!F$3:F241))),"")</f>
        <v/>
      </c>
      <c r="F244" s="85" t="str">
        <f t="array" ref="F244">IFERROR(INDEX(data!G$3:G$3000, SMALL(IF(ISBLANK($F$3),IF(data!$D$3:$D$3000=$D$3,ROW(data!G$3:G$3000)-ROW(data!G$3)+1),IF(data!$D$3:$D$3000=$D$3,IF(data!$E$3:$E$3000=$F$3, ROW(data!G$3:G$3000)-ROW(data!G$3)+1))),ROWS(data!G$3:G241))),"")</f>
        <v/>
      </c>
      <c r="G244" s="85" t="str">
        <f t="shared" si="4"/>
        <v/>
      </c>
    </row>
    <row r="245" spans="1:7">
      <c r="A245" s="88" t="str">
        <f t="array" ref="A245">IFERROR(INDEX(data!A$3:A$3000, SMALL(IF(ISBLANK($F$3),IF(data!$D$3:$D$3000=$D$3,ROW(data!A$3:A$3000)-ROW(data!A$3)+1),IF(data!$D$3:$D$3000=$D$3,IF(data!$E$3:$E$3000=$F$3, ROW(data!A$3:A$3000)-ROW(data!A$3)+1))),ROWS(data!A$3:A242))),"")</f>
        <v/>
      </c>
      <c r="B245" s="89" t="str">
        <f t="array" ref="B245">IFERROR(INDEX(data!B$3:B$3000, SMALL(IF(ISBLANK($F$3),IF(data!$D$3:$D$3000=$D$3,ROW(data!B$3:B$3000)-ROW(data!B$3)+1),IF(data!$D$3:$D$3000=$D$3,IF(data!$E$3:$E$3000=$F$3, ROW(data!B$3:B$3000)-ROW(data!B$3)+1))),ROWS(data!B$3:B242))),"")</f>
        <v/>
      </c>
      <c r="C245" s="84" t="str">
        <f t="array" ref="C245">IFERROR(INDEX(data!C$3:C$3000, SMALL(IF(ISBLANK($F$3),IF(data!$D$3:$D$3000=$D$3,ROW(data!C$3:C$3000)-ROW(data!C$3)+1),IF(data!$D$3:$D$3000=$D$3,IF(data!$E$3:$E$3000=$F$3, ROW(data!C$3:C$3000)-ROW(data!C$3)+1))),ROWS(data!C$3:C242))),"")</f>
        <v/>
      </c>
      <c r="D245" s="90" t="str">
        <f t="array" ref="D245">IFERROR(INDEX(data!E$3:E$3000, SMALL(IF(ISBLANK($F$3),IF(data!$D$3:$D$3000=$D$3,ROW(data!E$3:E$3000)-ROW(data!E$3)+1),IF(data!$D$3:$D$3000=$D$3,IF(data!$E$3:$E$3000=$F$3, ROW(data!E$3:E$3000)-ROW(data!E$3)+1))),ROWS(data!E$3:E242))),"")</f>
        <v/>
      </c>
      <c r="E245" s="85" t="str">
        <f t="array" ref="E245">IFERROR(INDEX(data!F$3:F$3000, SMALL(IF(ISBLANK($F$3),IF(data!$D$3:$D$3000=$D$3,ROW(data!F$3:F$3000)-ROW(data!F$3)+1),IF(data!$D$3:$D$3000=$D$3,IF(data!$E$3:$E$3000=$F$3, ROW(data!F$3:F$3000)-ROW(data!F$3)+1))),ROWS(data!F$3:F242))),"")</f>
        <v/>
      </c>
      <c r="F245" s="85" t="str">
        <f t="array" ref="F245">IFERROR(INDEX(data!G$3:G$3000, SMALL(IF(ISBLANK($F$3),IF(data!$D$3:$D$3000=$D$3,ROW(data!G$3:G$3000)-ROW(data!G$3)+1),IF(data!$D$3:$D$3000=$D$3,IF(data!$E$3:$E$3000=$F$3, ROW(data!G$3:G$3000)-ROW(data!G$3)+1))),ROWS(data!G$3:G242))),"")</f>
        <v/>
      </c>
      <c r="G245" s="85" t="str">
        <f t="shared" si="4"/>
        <v/>
      </c>
    </row>
    <row r="246" spans="1:7">
      <c r="A246" s="91" t="str">
        <f t="array" ref="A246">IFERROR(INDEX(data!A$3:A$3000, SMALL(IF(ISBLANK($F$3),IF(data!$D$3:$D$3000=$D$3,ROW(data!A$3:A$3000)-ROW(data!A$3)+1),IF(data!$D$3:$D$3000=$D$3,IF(data!$E$3:$E$3000=$F$3, ROW(data!A$3:A$3000)-ROW(data!A$3)+1))),ROWS(data!A$3:A243))),"")</f>
        <v/>
      </c>
      <c r="B246" s="92" t="str">
        <f t="array" ref="B246">IFERROR(INDEX(data!B$3:B$3000, SMALL(IF(ISBLANK($F$3),IF(data!$D$3:$D$3000=$D$3,ROW(data!B$3:B$3000)-ROW(data!B$3)+1),IF(data!$D$3:$D$3000=$D$3,IF(data!$E$3:$E$3000=$F$3, ROW(data!B$3:B$3000)-ROW(data!B$3)+1))),ROWS(data!B$3:B243))),"")</f>
        <v/>
      </c>
      <c r="C246" s="92" t="str">
        <f t="array" ref="C246">IFERROR(INDEX(data!C$3:C$3000, SMALL(IF(ISBLANK($F$3),IF(data!$D$3:$D$3000=$D$3,ROW(data!C$3:C$3000)-ROW(data!C$3)+1),IF(data!$D$3:$D$3000=$D$3,IF(data!$E$3:$E$3000=$F$3, ROW(data!C$3:C$3000)-ROW(data!C$3)+1))),ROWS(data!C$3:C243))),"")</f>
        <v/>
      </c>
      <c r="D246" s="91" t="str">
        <f t="array" ref="D246">IFERROR(INDEX(data!E$3:E$3000, SMALL(IF(ISBLANK($F$3),IF(data!$D$3:$D$3000=$D$3,ROW(data!E$3:E$3000)-ROW(data!E$3)+1),IF(data!$D$3:$D$3000=$D$3,IF(data!$E$3:$E$3000=$F$3, ROW(data!E$3:E$3000)-ROW(data!E$3)+1))),ROWS(data!E$3:E243))),"")</f>
        <v/>
      </c>
      <c r="E246" s="85" t="str">
        <f t="array" ref="E246">IFERROR(INDEX(data!F$3:F$3000, SMALL(IF(ISBLANK($F$3),IF(data!$D$3:$D$3000=$D$3,ROW(data!F$3:F$3000)-ROW(data!F$3)+1),IF(data!$D$3:$D$3000=$D$3,IF(data!$E$3:$E$3000=$F$3, ROW(data!F$3:F$3000)-ROW(data!F$3)+1))),ROWS(data!F$3:F243))),"")</f>
        <v/>
      </c>
      <c r="F246" s="85" t="str">
        <f t="array" ref="F246">IFERROR(INDEX(data!G$3:G$3000, SMALL(IF(ISBLANK($F$3),IF(data!$D$3:$D$3000=$D$3,ROW(data!G$3:G$3000)-ROW(data!G$3)+1),IF(data!$D$3:$D$3000=$D$3,IF(data!$E$3:$E$3000=$F$3, ROW(data!G$3:G$3000)-ROW(data!G$3)+1))),ROWS(data!G$3:G243))),"")</f>
        <v/>
      </c>
      <c r="G246" s="85" t="str">
        <f t="shared" si="4"/>
        <v/>
      </c>
    </row>
    <row r="247" spans="1:7">
      <c r="A247" s="88" t="str">
        <f t="array" ref="A247">IFERROR(INDEX(data!A$3:A$3000, SMALL(IF(ISBLANK($F$3),IF(data!$D$3:$D$3000=$D$3,ROW(data!A$3:A$3000)-ROW(data!A$3)+1),IF(data!$D$3:$D$3000=$D$3,IF(data!$E$3:$E$3000=$F$3, ROW(data!A$3:A$3000)-ROW(data!A$3)+1))),ROWS(data!A$3:A244))),"")</f>
        <v/>
      </c>
      <c r="B247" s="89" t="str">
        <f t="array" ref="B247">IFERROR(INDEX(data!B$3:B$3000, SMALL(IF(ISBLANK($F$3),IF(data!$D$3:$D$3000=$D$3,ROW(data!B$3:B$3000)-ROW(data!B$3)+1),IF(data!$D$3:$D$3000=$D$3,IF(data!$E$3:$E$3000=$F$3, ROW(data!B$3:B$3000)-ROW(data!B$3)+1))),ROWS(data!B$3:B244))),"")</f>
        <v/>
      </c>
      <c r="C247" s="84" t="str">
        <f t="array" ref="C247">IFERROR(INDEX(data!C$3:C$3000, SMALL(IF(ISBLANK($F$3),IF(data!$D$3:$D$3000=$D$3,ROW(data!C$3:C$3000)-ROW(data!C$3)+1),IF(data!$D$3:$D$3000=$D$3,IF(data!$E$3:$E$3000=$F$3, ROW(data!C$3:C$3000)-ROW(data!C$3)+1))),ROWS(data!C$3:C244))),"")</f>
        <v/>
      </c>
      <c r="D247" s="90" t="str">
        <f t="array" ref="D247">IFERROR(INDEX(data!E$3:E$3000, SMALL(IF(ISBLANK($F$3),IF(data!$D$3:$D$3000=$D$3,ROW(data!E$3:E$3000)-ROW(data!E$3)+1),IF(data!$D$3:$D$3000=$D$3,IF(data!$E$3:$E$3000=$F$3, ROW(data!E$3:E$3000)-ROW(data!E$3)+1))),ROWS(data!E$3:E244))),"")</f>
        <v/>
      </c>
      <c r="E247" s="85" t="str">
        <f t="array" ref="E247">IFERROR(INDEX(data!F$3:F$3000, SMALL(IF(ISBLANK($F$3),IF(data!$D$3:$D$3000=$D$3,ROW(data!F$3:F$3000)-ROW(data!F$3)+1),IF(data!$D$3:$D$3000=$D$3,IF(data!$E$3:$E$3000=$F$3, ROW(data!F$3:F$3000)-ROW(data!F$3)+1))),ROWS(data!F$3:F244))),"")</f>
        <v/>
      </c>
      <c r="F247" s="85" t="str">
        <f t="array" ref="F247">IFERROR(INDEX(data!G$3:G$3000, SMALL(IF(ISBLANK($F$3),IF(data!$D$3:$D$3000=$D$3,ROW(data!G$3:G$3000)-ROW(data!G$3)+1),IF(data!$D$3:$D$3000=$D$3,IF(data!$E$3:$E$3000=$F$3, ROW(data!G$3:G$3000)-ROW(data!G$3)+1))),ROWS(data!G$3:G244))),"")</f>
        <v/>
      </c>
      <c r="G247" s="85" t="str">
        <f t="shared" si="4"/>
        <v/>
      </c>
    </row>
    <row r="248" spans="1:7">
      <c r="A248" s="91" t="str">
        <f t="array" ref="A248">IFERROR(INDEX(data!A$3:A$3000, SMALL(IF(ISBLANK($F$3),IF(data!$D$3:$D$3000=$D$3,ROW(data!A$3:A$3000)-ROW(data!A$3)+1),IF(data!$D$3:$D$3000=$D$3,IF(data!$E$3:$E$3000=$F$3, ROW(data!A$3:A$3000)-ROW(data!A$3)+1))),ROWS(data!A$3:A245))),"")</f>
        <v/>
      </c>
      <c r="B248" s="92" t="str">
        <f t="array" ref="B248">IFERROR(INDEX(data!B$3:B$3000, SMALL(IF(ISBLANK($F$3),IF(data!$D$3:$D$3000=$D$3,ROW(data!B$3:B$3000)-ROW(data!B$3)+1),IF(data!$D$3:$D$3000=$D$3,IF(data!$E$3:$E$3000=$F$3, ROW(data!B$3:B$3000)-ROW(data!B$3)+1))),ROWS(data!B$3:B245))),"")</f>
        <v/>
      </c>
      <c r="C248" s="92" t="str">
        <f t="array" ref="C248">IFERROR(INDEX(data!C$3:C$3000, SMALL(IF(ISBLANK($F$3),IF(data!$D$3:$D$3000=$D$3,ROW(data!C$3:C$3000)-ROW(data!C$3)+1),IF(data!$D$3:$D$3000=$D$3,IF(data!$E$3:$E$3000=$F$3, ROW(data!C$3:C$3000)-ROW(data!C$3)+1))),ROWS(data!C$3:C245))),"")</f>
        <v/>
      </c>
      <c r="D248" s="91" t="str">
        <f t="array" ref="D248">IFERROR(INDEX(data!E$3:E$3000, SMALL(IF(ISBLANK($F$3),IF(data!$D$3:$D$3000=$D$3,ROW(data!E$3:E$3000)-ROW(data!E$3)+1),IF(data!$D$3:$D$3000=$D$3,IF(data!$E$3:$E$3000=$F$3, ROW(data!E$3:E$3000)-ROW(data!E$3)+1))),ROWS(data!E$3:E245))),"")</f>
        <v/>
      </c>
      <c r="E248" s="85" t="str">
        <f t="array" ref="E248">IFERROR(INDEX(data!F$3:F$3000, SMALL(IF(ISBLANK($F$3),IF(data!$D$3:$D$3000=$D$3,ROW(data!F$3:F$3000)-ROW(data!F$3)+1),IF(data!$D$3:$D$3000=$D$3,IF(data!$E$3:$E$3000=$F$3, ROW(data!F$3:F$3000)-ROW(data!F$3)+1))),ROWS(data!F$3:F245))),"")</f>
        <v/>
      </c>
      <c r="F248" s="85" t="str">
        <f t="array" ref="F248">IFERROR(INDEX(data!G$3:G$3000, SMALL(IF(ISBLANK($F$3),IF(data!$D$3:$D$3000=$D$3,ROW(data!G$3:G$3000)-ROW(data!G$3)+1),IF(data!$D$3:$D$3000=$D$3,IF(data!$E$3:$E$3000=$F$3, ROW(data!G$3:G$3000)-ROW(data!G$3)+1))),ROWS(data!G$3:G245))),"")</f>
        <v/>
      </c>
      <c r="G248" s="85" t="str">
        <f t="shared" si="4"/>
        <v/>
      </c>
    </row>
    <row r="249" spans="1:7">
      <c r="A249" s="88" t="str">
        <f t="array" ref="A249">IFERROR(INDEX(data!A$3:A$3000, SMALL(IF(ISBLANK($F$3),IF(data!$D$3:$D$3000=$D$3,ROW(data!A$3:A$3000)-ROW(data!A$3)+1),IF(data!$D$3:$D$3000=$D$3,IF(data!$E$3:$E$3000=$F$3, ROW(data!A$3:A$3000)-ROW(data!A$3)+1))),ROWS(data!A$3:A246))),"")</f>
        <v/>
      </c>
      <c r="B249" s="89" t="str">
        <f t="array" ref="B249">IFERROR(INDEX(data!B$3:B$3000, SMALL(IF(ISBLANK($F$3),IF(data!$D$3:$D$3000=$D$3,ROW(data!B$3:B$3000)-ROW(data!B$3)+1),IF(data!$D$3:$D$3000=$D$3,IF(data!$E$3:$E$3000=$F$3, ROW(data!B$3:B$3000)-ROW(data!B$3)+1))),ROWS(data!B$3:B246))),"")</f>
        <v/>
      </c>
      <c r="C249" s="84" t="str">
        <f t="array" ref="C249">IFERROR(INDEX(data!C$3:C$3000, SMALL(IF(ISBLANK($F$3),IF(data!$D$3:$D$3000=$D$3,ROW(data!C$3:C$3000)-ROW(data!C$3)+1),IF(data!$D$3:$D$3000=$D$3,IF(data!$E$3:$E$3000=$F$3, ROW(data!C$3:C$3000)-ROW(data!C$3)+1))),ROWS(data!C$3:C246))),"")</f>
        <v/>
      </c>
      <c r="D249" s="90" t="str">
        <f t="array" ref="D249">IFERROR(INDEX(data!E$3:E$3000, SMALL(IF(ISBLANK($F$3),IF(data!$D$3:$D$3000=$D$3,ROW(data!E$3:E$3000)-ROW(data!E$3)+1),IF(data!$D$3:$D$3000=$D$3,IF(data!$E$3:$E$3000=$F$3, ROW(data!E$3:E$3000)-ROW(data!E$3)+1))),ROWS(data!E$3:E246))),"")</f>
        <v/>
      </c>
      <c r="E249" s="85" t="str">
        <f t="array" ref="E249">IFERROR(INDEX(data!F$3:F$3000, SMALL(IF(ISBLANK($F$3),IF(data!$D$3:$D$3000=$D$3,ROW(data!F$3:F$3000)-ROW(data!F$3)+1),IF(data!$D$3:$D$3000=$D$3,IF(data!$E$3:$E$3000=$F$3, ROW(data!F$3:F$3000)-ROW(data!F$3)+1))),ROWS(data!F$3:F246))),"")</f>
        <v/>
      </c>
      <c r="F249" s="85" t="str">
        <f t="array" ref="F249">IFERROR(INDEX(data!G$3:G$3000, SMALL(IF(ISBLANK($F$3),IF(data!$D$3:$D$3000=$D$3,ROW(data!G$3:G$3000)-ROW(data!G$3)+1),IF(data!$D$3:$D$3000=$D$3,IF(data!$E$3:$E$3000=$F$3, ROW(data!G$3:G$3000)-ROW(data!G$3)+1))),ROWS(data!G$3:G246))),"")</f>
        <v/>
      </c>
      <c r="G249" s="85" t="str">
        <f t="shared" si="4"/>
        <v/>
      </c>
    </row>
    <row r="250" spans="1:7">
      <c r="A250" s="91" t="str">
        <f t="array" ref="A250">IFERROR(INDEX(data!A$3:A$3000, SMALL(IF(ISBLANK($F$3),IF(data!$D$3:$D$3000=$D$3,ROW(data!A$3:A$3000)-ROW(data!A$3)+1),IF(data!$D$3:$D$3000=$D$3,IF(data!$E$3:$E$3000=$F$3, ROW(data!A$3:A$3000)-ROW(data!A$3)+1))),ROWS(data!A$3:A247))),"")</f>
        <v/>
      </c>
      <c r="B250" s="92" t="str">
        <f t="array" ref="B250">IFERROR(INDEX(data!B$3:B$3000, SMALL(IF(ISBLANK($F$3),IF(data!$D$3:$D$3000=$D$3,ROW(data!B$3:B$3000)-ROW(data!B$3)+1),IF(data!$D$3:$D$3000=$D$3,IF(data!$E$3:$E$3000=$F$3, ROW(data!B$3:B$3000)-ROW(data!B$3)+1))),ROWS(data!B$3:B247))),"")</f>
        <v/>
      </c>
      <c r="C250" s="92" t="str">
        <f t="array" ref="C250">IFERROR(INDEX(data!C$3:C$3000, SMALL(IF(ISBLANK($F$3),IF(data!$D$3:$D$3000=$D$3,ROW(data!C$3:C$3000)-ROW(data!C$3)+1),IF(data!$D$3:$D$3000=$D$3,IF(data!$E$3:$E$3000=$F$3, ROW(data!C$3:C$3000)-ROW(data!C$3)+1))),ROWS(data!C$3:C247))),"")</f>
        <v/>
      </c>
      <c r="D250" s="91" t="str">
        <f t="array" ref="D250">IFERROR(INDEX(data!E$3:E$3000, SMALL(IF(ISBLANK($F$3),IF(data!$D$3:$D$3000=$D$3,ROW(data!E$3:E$3000)-ROW(data!E$3)+1),IF(data!$D$3:$D$3000=$D$3,IF(data!$E$3:$E$3000=$F$3, ROW(data!E$3:E$3000)-ROW(data!E$3)+1))),ROWS(data!E$3:E247))),"")</f>
        <v/>
      </c>
      <c r="E250" s="85" t="str">
        <f t="array" ref="E250">IFERROR(INDEX(data!F$3:F$3000, SMALL(IF(ISBLANK($F$3),IF(data!$D$3:$D$3000=$D$3,ROW(data!F$3:F$3000)-ROW(data!F$3)+1),IF(data!$D$3:$D$3000=$D$3,IF(data!$E$3:$E$3000=$F$3, ROW(data!F$3:F$3000)-ROW(data!F$3)+1))),ROWS(data!F$3:F247))),"")</f>
        <v/>
      </c>
      <c r="F250" s="85" t="str">
        <f t="array" ref="F250">IFERROR(INDEX(data!G$3:G$3000, SMALL(IF(ISBLANK($F$3),IF(data!$D$3:$D$3000=$D$3,ROW(data!G$3:G$3000)-ROW(data!G$3)+1),IF(data!$D$3:$D$3000=$D$3,IF(data!$E$3:$E$3000=$F$3, ROW(data!G$3:G$3000)-ROW(data!G$3)+1))),ROWS(data!G$3:G247))),"")</f>
        <v/>
      </c>
      <c r="G250" s="85" t="str">
        <f t="shared" si="4"/>
        <v/>
      </c>
    </row>
    <row r="251" spans="1:7">
      <c r="A251" s="88" t="str">
        <f t="array" ref="A251">IFERROR(INDEX(data!A$3:A$3000, SMALL(IF(ISBLANK($F$3),IF(data!$D$3:$D$3000=$D$3,ROW(data!A$3:A$3000)-ROW(data!A$3)+1),IF(data!$D$3:$D$3000=$D$3,IF(data!$E$3:$E$3000=$F$3, ROW(data!A$3:A$3000)-ROW(data!A$3)+1))),ROWS(data!A$3:A248))),"")</f>
        <v/>
      </c>
      <c r="B251" s="89" t="str">
        <f t="array" ref="B251">IFERROR(INDEX(data!B$3:B$3000, SMALL(IF(ISBLANK($F$3),IF(data!$D$3:$D$3000=$D$3,ROW(data!B$3:B$3000)-ROW(data!B$3)+1),IF(data!$D$3:$D$3000=$D$3,IF(data!$E$3:$E$3000=$F$3, ROW(data!B$3:B$3000)-ROW(data!B$3)+1))),ROWS(data!B$3:B248))),"")</f>
        <v/>
      </c>
      <c r="C251" s="84" t="str">
        <f t="array" ref="C251">IFERROR(INDEX(data!C$3:C$3000, SMALL(IF(ISBLANK($F$3),IF(data!$D$3:$D$3000=$D$3,ROW(data!C$3:C$3000)-ROW(data!C$3)+1),IF(data!$D$3:$D$3000=$D$3,IF(data!$E$3:$E$3000=$F$3, ROW(data!C$3:C$3000)-ROW(data!C$3)+1))),ROWS(data!C$3:C248))),"")</f>
        <v/>
      </c>
      <c r="D251" s="90" t="str">
        <f t="array" ref="D251">IFERROR(INDEX(data!E$3:E$3000, SMALL(IF(ISBLANK($F$3),IF(data!$D$3:$D$3000=$D$3,ROW(data!E$3:E$3000)-ROW(data!E$3)+1),IF(data!$D$3:$D$3000=$D$3,IF(data!$E$3:$E$3000=$F$3, ROW(data!E$3:E$3000)-ROW(data!E$3)+1))),ROWS(data!E$3:E248))),"")</f>
        <v/>
      </c>
      <c r="E251" s="85" t="str">
        <f t="array" ref="E251">IFERROR(INDEX(data!F$3:F$3000, SMALL(IF(ISBLANK($F$3),IF(data!$D$3:$D$3000=$D$3,ROW(data!F$3:F$3000)-ROW(data!F$3)+1),IF(data!$D$3:$D$3000=$D$3,IF(data!$E$3:$E$3000=$F$3, ROW(data!F$3:F$3000)-ROW(data!F$3)+1))),ROWS(data!F$3:F248))),"")</f>
        <v/>
      </c>
      <c r="F251" s="85" t="str">
        <f t="array" ref="F251">IFERROR(INDEX(data!G$3:G$3000, SMALL(IF(ISBLANK($F$3),IF(data!$D$3:$D$3000=$D$3,ROW(data!G$3:G$3000)-ROW(data!G$3)+1),IF(data!$D$3:$D$3000=$D$3,IF(data!$E$3:$E$3000=$F$3, ROW(data!G$3:G$3000)-ROW(data!G$3)+1))),ROWS(data!G$3:G248))),"")</f>
        <v/>
      </c>
      <c r="G251" s="85" t="str">
        <f t="shared" si="4"/>
        <v/>
      </c>
    </row>
    <row r="252" spans="1:7">
      <c r="A252" s="91" t="str">
        <f t="array" ref="A252">IFERROR(INDEX(data!A$3:A$3000, SMALL(IF(ISBLANK($F$3),IF(data!$D$3:$D$3000=$D$3,ROW(data!A$3:A$3000)-ROW(data!A$3)+1),IF(data!$D$3:$D$3000=$D$3,IF(data!$E$3:$E$3000=$F$3, ROW(data!A$3:A$3000)-ROW(data!A$3)+1))),ROWS(data!A$3:A249))),"")</f>
        <v/>
      </c>
      <c r="B252" s="92" t="str">
        <f t="array" ref="B252">IFERROR(INDEX(data!B$3:B$3000, SMALL(IF(ISBLANK($F$3),IF(data!$D$3:$D$3000=$D$3,ROW(data!B$3:B$3000)-ROW(data!B$3)+1),IF(data!$D$3:$D$3000=$D$3,IF(data!$E$3:$E$3000=$F$3, ROW(data!B$3:B$3000)-ROW(data!B$3)+1))),ROWS(data!B$3:B249))),"")</f>
        <v/>
      </c>
      <c r="C252" s="92" t="str">
        <f t="array" ref="C252">IFERROR(INDEX(data!C$3:C$3000, SMALL(IF(ISBLANK($F$3),IF(data!$D$3:$D$3000=$D$3,ROW(data!C$3:C$3000)-ROW(data!C$3)+1),IF(data!$D$3:$D$3000=$D$3,IF(data!$E$3:$E$3000=$F$3, ROW(data!C$3:C$3000)-ROW(data!C$3)+1))),ROWS(data!C$3:C249))),"")</f>
        <v/>
      </c>
      <c r="D252" s="91" t="str">
        <f t="array" ref="D252">IFERROR(INDEX(data!E$3:E$3000, SMALL(IF(ISBLANK($F$3),IF(data!$D$3:$D$3000=$D$3,ROW(data!E$3:E$3000)-ROW(data!E$3)+1),IF(data!$D$3:$D$3000=$D$3,IF(data!$E$3:$E$3000=$F$3, ROW(data!E$3:E$3000)-ROW(data!E$3)+1))),ROWS(data!E$3:E249))),"")</f>
        <v/>
      </c>
      <c r="E252" s="85" t="str">
        <f t="array" ref="E252">IFERROR(INDEX(data!F$3:F$3000, SMALL(IF(ISBLANK($F$3),IF(data!$D$3:$D$3000=$D$3,ROW(data!F$3:F$3000)-ROW(data!F$3)+1),IF(data!$D$3:$D$3000=$D$3,IF(data!$E$3:$E$3000=$F$3, ROW(data!F$3:F$3000)-ROW(data!F$3)+1))),ROWS(data!F$3:F249))),"")</f>
        <v/>
      </c>
      <c r="F252" s="85" t="str">
        <f t="array" ref="F252">IFERROR(INDEX(data!G$3:G$3000, SMALL(IF(ISBLANK($F$3),IF(data!$D$3:$D$3000=$D$3,ROW(data!G$3:G$3000)-ROW(data!G$3)+1),IF(data!$D$3:$D$3000=$D$3,IF(data!$E$3:$E$3000=$F$3, ROW(data!G$3:G$3000)-ROW(data!G$3)+1))),ROWS(data!G$3:G249))),"")</f>
        <v/>
      </c>
      <c r="G252" s="85" t="str">
        <f t="shared" si="4"/>
        <v/>
      </c>
    </row>
    <row r="253" spans="1:7">
      <c r="A253" s="88" t="str">
        <f t="array" ref="A253">IFERROR(INDEX(data!A$3:A$3000, SMALL(IF(ISBLANK($F$3),IF(data!$D$3:$D$3000=$D$3,ROW(data!A$3:A$3000)-ROW(data!A$3)+1),IF(data!$D$3:$D$3000=$D$3,IF(data!$E$3:$E$3000=$F$3, ROW(data!A$3:A$3000)-ROW(data!A$3)+1))),ROWS(data!A$3:A250))),"")</f>
        <v/>
      </c>
      <c r="B253" s="89" t="str">
        <f t="array" ref="B253">IFERROR(INDEX(data!B$3:B$3000, SMALL(IF(ISBLANK($F$3),IF(data!$D$3:$D$3000=$D$3,ROW(data!B$3:B$3000)-ROW(data!B$3)+1),IF(data!$D$3:$D$3000=$D$3,IF(data!$E$3:$E$3000=$F$3, ROW(data!B$3:B$3000)-ROW(data!B$3)+1))),ROWS(data!B$3:B250))),"")</f>
        <v/>
      </c>
      <c r="C253" s="84" t="str">
        <f t="array" ref="C253">IFERROR(INDEX(data!C$3:C$3000, SMALL(IF(ISBLANK($F$3),IF(data!$D$3:$D$3000=$D$3,ROW(data!C$3:C$3000)-ROW(data!C$3)+1),IF(data!$D$3:$D$3000=$D$3,IF(data!$E$3:$E$3000=$F$3, ROW(data!C$3:C$3000)-ROW(data!C$3)+1))),ROWS(data!C$3:C250))),"")</f>
        <v/>
      </c>
      <c r="D253" s="90" t="str">
        <f t="array" ref="D253">IFERROR(INDEX(data!E$3:E$3000, SMALL(IF(ISBLANK($F$3),IF(data!$D$3:$D$3000=$D$3,ROW(data!E$3:E$3000)-ROW(data!E$3)+1),IF(data!$D$3:$D$3000=$D$3,IF(data!$E$3:$E$3000=$F$3, ROW(data!E$3:E$3000)-ROW(data!E$3)+1))),ROWS(data!E$3:E250))),"")</f>
        <v/>
      </c>
      <c r="E253" s="85" t="str">
        <f t="array" ref="E253">IFERROR(INDEX(data!F$3:F$3000, SMALL(IF(ISBLANK($F$3),IF(data!$D$3:$D$3000=$D$3,ROW(data!F$3:F$3000)-ROW(data!F$3)+1),IF(data!$D$3:$D$3000=$D$3,IF(data!$E$3:$E$3000=$F$3, ROW(data!F$3:F$3000)-ROW(data!F$3)+1))),ROWS(data!F$3:F250))),"")</f>
        <v/>
      </c>
      <c r="F253" s="85" t="str">
        <f t="array" ref="F253">IFERROR(INDEX(data!G$3:G$3000, SMALL(IF(ISBLANK($F$3),IF(data!$D$3:$D$3000=$D$3,ROW(data!G$3:G$3000)-ROW(data!G$3)+1),IF(data!$D$3:$D$3000=$D$3,IF(data!$E$3:$E$3000=$F$3, ROW(data!G$3:G$3000)-ROW(data!G$3)+1))),ROWS(data!G$3:G250))),"")</f>
        <v/>
      </c>
      <c r="G253" s="85" t="str">
        <f t="shared" si="4"/>
        <v/>
      </c>
    </row>
    <row r="254" spans="1:7">
      <c r="A254" s="91" t="str">
        <f t="array" ref="A254">IFERROR(INDEX(data!A$3:A$3000, SMALL(IF(ISBLANK($F$3),IF(data!$D$3:$D$3000=$D$3,ROW(data!A$3:A$3000)-ROW(data!A$3)+1),IF(data!$D$3:$D$3000=$D$3,IF(data!$E$3:$E$3000=$F$3, ROW(data!A$3:A$3000)-ROW(data!A$3)+1))),ROWS(data!A$3:A251))),"")</f>
        <v/>
      </c>
      <c r="B254" s="92" t="str">
        <f t="array" ref="B254">IFERROR(INDEX(data!B$3:B$3000, SMALL(IF(ISBLANK($F$3),IF(data!$D$3:$D$3000=$D$3,ROW(data!B$3:B$3000)-ROW(data!B$3)+1),IF(data!$D$3:$D$3000=$D$3,IF(data!$E$3:$E$3000=$F$3, ROW(data!B$3:B$3000)-ROW(data!B$3)+1))),ROWS(data!B$3:B251))),"")</f>
        <v/>
      </c>
      <c r="C254" s="92" t="str">
        <f t="array" ref="C254">IFERROR(INDEX(data!C$3:C$3000, SMALL(IF(ISBLANK($F$3),IF(data!$D$3:$D$3000=$D$3,ROW(data!C$3:C$3000)-ROW(data!C$3)+1),IF(data!$D$3:$D$3000=$D$3,IF(data!$E$3:$E$3000=$F$3, ROW(data!C$3:C$3000)-ROW(data!C$3)+1))),ROWS(data!C$3:C251))),"")</f>
        <v/>
      </c>
      <c r="D254" s="91" t="str">
        <f t="array" ref="D254">IFERROR(INDEX(data!E$3:E$3000, SMALL(IF(ISBLANK($F$3),IF(data!$D$3:$D$3000=$D$3,ROW(data!E$3:E$3000)-ROW(data!E$3)+1),IF(data!$D$3:$D$3000=$D$3,IF(data!$E$3:$E$3000=$F$3, ROW(data!E$3:E$3000)-ROW(data!E$3)+1))),ROWS(data!E$3:E251))),"")</f>
        <v/>
      </c>
      <c r="E254" s="85" t="str">
        <f t="array" ref="E254">IFERROR(INDEX(data!F$3:F$3000, SMALL(IF(ISBLANK($F$3),IF(data!$D$3:$D$3000=$D$3,ROW(data!F$3:F$3000)-ROW(data!F$3)+1),IF(data!$D$3:$D$3000=$D$3,IF(data!$E$3:$E$3000=$F$3, ROW(data!F$3:F$3000)-ROW(data!F$3)+1))),ROWS(data!F$3:F251))),"")</f>
        <v/>
      </c>
      <c r="F254" s="85" t="str">
        <f t="array" ref="F254">IFERROR(INDEX(data!G$3:G$3000, SMALL(IF(ISBLANK($F$3),IF(data!$D$3:$D$3000=$D$3,ROW(data!G$3:G$3000)-ROW(data!G$3)+1),IF(data!$D$3:$D$3000=$D$3,IF(data!$E$3:$E$3000=$F$3, ROW(data!G$3:G$3000)-ROW(data!G$3)+1))),ROWS(data!G$3:G251))),"")</f>
        <v/>
      </c>
      <c r="G254" s="85" t="str">
        <f t="shared" si="4"/>
        <v/>
      </c>
    </row>
    <row r="255" spans="1:7">
      <c r="A255" s="88" t="str">
        <f t="array" ref="A255">IFERROR(INDEX(data!A$3:A$3000, SMALL(IF(ISBLANK($F$3),IF(data!$D$3:$D$3000=$D$3,ROW(data!A$3:A$3000)-ROW(data!A$3)+1),IF(data!$D$3:$D$3000=$D$3,IF(data!$E$3:$E$3000=$F$3, ROW(data!A$3:A$3000)-ROW(data!A$3)+1))),ROWS(data!A$3:A252))),"")</f>
        <v/>
      </c>
      <c r="B255" s="89" t="str">
        <f t="array" ref="B255">IFERROR(INDEX(data!B$3:B$3000, SMALL(IF(ISBLANK($F$3),IF(data!$D$3:$D$3000=$D$3,ROW(data!B$3:B$3000)-ROW(data!B$3)+1),IF(data!$D$3:$D$3000=$D$3,IF(data!$E$3:$E$3000=$F$3, ROW(data!B$3:B$3000)-ROW(data!B$3)+1))),ROWS(data!B$3:B252))),"")</f>
        <v/>
      </c>
      <c r="C255" s="84" t="str">
        <f t="array" ref="C255">IFERROR(INDEX(data!C$3:C$3000, SMALL(IF(ISBLANK($F$3),IF(data!$D$3:$D$3000=$D$3,ROW(data!C$3:C$3000)-ROW(data!C$3)+1),IF(data!$D$3:$D$3000=$D$3,IF(data!$E$3:$E$3000=$F$3, ROW(data!C$3:C$3000)-ROW(data!C$3)+1))),ROWS(data!C$3:C252))),"")</f>
        <v/>
      </c>
      <c r="D255" s="90" t="str">
        <f t="array" ref="D255">IFERROR(INDEX(data!E$3:E$3000, SMALL(IF(ISBLANK($F$3),IF(data!$D$3:$D$3000=$D$3,ROW(data!E$3:E$3000)-ROW(data!E$3)+1),IF(data!$D$3:$D$3000=$D$3,IF(data!$E$3:$E$3000=$F$3, ROW(data!E$3:E$3000)-ROW(data!E$3)+1))),ROWS(data!E$3:E252))),"")</f>
        <v/>
      </c>
      <c r="E255" s="85" t="str">
        <f t="array" ref="E255">IFERROR(INDEX(data!F$3:F$3000, SMALL(IF(ISBLANK($F$3),IF(data!$D$3:$D$3000=$D$3,ROW(data!F$3:F$3000)-ROW(data!F$3)+1),IF(data!$D$3:$D$3000=$D$3,IF(data!$E$3:$E$3000=$F$3, ROW(data!F$3:F$3000)-ROW(data!F$3)+1))),ROWS(data!F$3:F252))),"")</f>
        <v/>
      </c>
      <c r="F255" s="85" t="str">
        <f t="array" ref="F255">IFERROR(INDEX(data!G$3:G$3000, SMALL(IF(ISBLANK($F$3),IF(data!$D$3:$D$3000=$D$3,ROW(data!G$3:G$3000)-ROW(data!G$3)+1),IF(data!$D$3:$D$3000=$D$3,IF(data!$E$3:$E$3000=$F$3, ROW(data!G$3:G$3000)-ROW(data!G$3)+1))),ROWS(data!G$3:G252))),"")</f>
        <v/>
      </c>
      <c r="G255" s="85" t="str">
        <f t="shared" si="4"/>
        <v/>
      </c>
    </row>
    <row r="256" spans="1:7">
      <c r="A256" s="91" t="str">
        <f t="array" ref="A256">IFERROR(INDEX(data!A$3:A$3000, SMALL(IF(ISBLANK($F$3),IF(data!$D$3:$D$3000=$D$3,ROW(data!A$3:A$3000)-ROW(data!A$3)+1),IF(data!$D$3:$D$3000=$D$3,IF(data!$E$3:$E$3000=$F$3, ROW(data!A$3:A$3000)-ROW(data!A$3)+1))),ROWS(data!A$3:A253))),"")</f>
        <v/>
      </c>
      <c r="B256" s="92" t="str">
        <f t="array" ref="B256">IFERROR(INDEX(data!B$3:B$3000, SMALL(IF(ISBLANK($F$3),IF(data!$D$3:$D$3000=$D$3,ROW(data!B$3:B$3000)-ROW(data!B$3)+1),IF(data!$D$3:$D$3000=$D$3,IF(data!$E$3:$E$3000=$F$3, ROW(data!B$3:B$3000)-ROW(data!B$3)+1))),ROWS(data!B$3:B253))),"")</f>
        <v/>
      </c>
      <c r="C256" s="92" t="str">
        <f t="array" ref="C256">IFERROR(INDEX(data!C$3:C$3000, SMALL(IF(ISBLANK($F$3),IF(data!$D$3:$D$3000=$D$3,ROW(data!C$3:C$3000)-ROW(data!C$3)+1),IF(data!$D$3:$D$3000=$D$3,IF(data!$E$3:$E$3000=$F$3, ROW(data!C$3:C$3000)-ROW(data!C$3)+1))),ROWS(data!C$3:C253))),"")</f>
        <v/>
      </c>
      <c r="D256" s="91" t="str">
        <f t="array" ref="D256">IFERROR(INDEX(data!E$3:E$3000, SMALL(IF(ISBLANK($F$3),IF(data!$D$3:$D$3000=$D$3,ROW(data!E$3:E$3000)-ROW(data!E$3)+1),IF(data!$D$3:$D$3000=$D$3,IF(data!$E$3:$E$3000=$F$3, ROW(data!E$3:E$3000)-ROW(data!E$3)+1))),ROWS(data!E$3:E253))),"")</f>
        <v/>
      </c>
      <c r="E256" s="85" t="str">
        <f t="array" ref="E256">IFERROR(INDEX(data!F$3:F$3000, SMALL(IF(ISBLANK($F$3),IF(data!$D$3:$D$3000=$D$3,ROW(data!F$3:F$3000)-ROW(data!F$3)+1),IF(data!$D$3:$D$3000=$D$3,IF(data!$E$3:$E$3000=$F$3, ROW(data!F$3:F$3000)-ROW(data!F$3)+1))),ROWS(data!F$3:F253))),"")</f>
        <v/>
      </c>
      <c r="F256" s="85" t="str">
        <f t="array" ref="F256">IFERROR(INDEX(data!G$3:G$3000, SMALL(IF(ISBLANK($F$3),IF(data!$D$3:$D$3000=$D$3,ROW(data!G$3:G$3000)-ROW(data!G$3)+1),IF(data!$D$3:$D$3000=$D$3,IF(data!$E$3:$E$3000=$F$3, ROW(data!G$3:G$3000)-ROW(data!G$3)+1))),ROWS(data!G$3:G253))),"")</f>
        <v/>
      </c>
      <c r="G256" s="85" t="str">
        <f t="shared" si="4"/>
        <v/>
      </c>
    </row>
    <row r="257" spans="1:7">
      <c r="A257" s="88" t="str">
        <f t="array" ref="A257">IFERROR(INDEX(data!A$3:A$3000, SMALL(IF(ISBLANK($F$3),IF(data!$D$3:$D$3000=$D$3,ROW(data!A$3:A$3000)-ROW(data!A$3)+1),IF(data!$D$3:$D$3000=$D$3,IF(data!$E$3:$E$3000=$F$3, ROW(data!A$3:A$3000)-ROW(data!A$3)+1))),ROWS(data!A$3:A254))),"")</f>
        <v/>
      </c>
      <c r="B257" s="89" t="str">
        <f t="array" ref="B257">IFERROR(INDEX(data!B$3:B$3000, SMALL(IF(ISBLANK($F$3),IF(data!$D$3:$D$3000=$D$3,ROW(data!B$3:B$3000)-ROW(data!B$3)+1),IF(data!$D$3:$D$3000=$D$3,IF(data!$E$3:$E$3000=$F$3, ROW(data!B$3:B$3000)-ROW(data!B$3)+1))),ROWS(data!B$3:B254))),"")</f>
        <v/>
      </c>
      <c r="C257" s="84" t="str">
        <f t="array" ref="C257">IFERROR(INDEX(data!C$3:C$3000, SMALL(IF(ISBLANK($F$3),IF(data!$D$3:$D$3000=$D$3,ROW(data!C$3:C$3000)-ROW(data!C$3)+1),IF(data!$D$3:$D$3000=$D$3,IF(data!$E$3:$E$3000=$F$3, ROW(data!C$3:C$3000)-ROW(data!C$3)+1))),ROWS(data!C$3:C254))),"")</f>
        <v/>
      </c>
      <c r="D257" s="90" t="str">
        <f t="array" ref="D257">IFERROR(INDEX(data!E$3:E$3000, SMALL(IF(ISBLANK($F$3),IF(data!$D$3:$D$3000=$D$3,ROW(data!E$3:E$3000)-ROW(data!E$3)+1),IF(data!$D$3:$D$3000=$D$3,IF(data!$E$3:$E$3000=$F$3, ROW(data!E$3:E$3000)-ROW(data!E$3)+1))),ROWS(data!E$3:E254))),"")</f>
        <v/>
      </c>
      <c r="E257" s="85" t="str">
        <f t="array" ref="E257">IFERROR(INDEX(data!F$3:F$3000, SMALL(IF(ISBLANK($F$3),IF(data!$D$3:$D$3000=$D$3,ROW(data!F$3:F$3000)-ROW(data!F$3)+1),IF(data!$D$3:$D$3000=$D$3,IF(data!$E$3:$E$3000=$F$3, ROW(data!F$3:F$3000)-ROW(data!F$3)+1))),ROWS(data!F$3:F254))),"")</f>
        <v/>
      </c>
      <c r="F257" s="85" t="str">
        <f t="array" ref="F257">IFERROR(INDEX(data!G$3:G$3000, SMALL(IF(ISBLANK($F$3),IF(data!$D$3:$D$3000=$D$3,ROW(data!G$3:G$3000)-ROW(data!G$3)+1),IF(data!$D$3:$D$3000=$D$3,IF(data!$E$3:$E$3000=$F$3, ROW(data!G$3:G$3000)-ROW(data!G$3)+1))),ROWS(data!G$3:G254))),"")</f>
        <v/>
      </c>
      <c r="G257" s="85" t="str">
        <f t="shared" si="4"/>
        <v/>
      </c>
    </row>
    <row r="258" spans="1:7">
      <c r="A258" s="91" t="str">
        <f t="array" ref="A258">IFERROR(INDEX(data!A$3:A$3000, SMALL(IF(ISBLANK($F$3),IF(data!$D$3:$D$3000=$D$3,ROW(data!A$3:A$3000)-ROW(data!A$3)+1),IF(data!$D$3:$D$3000=$D$3,IF(data!$E$3:$E$3000=$F$3, ROW(data!A$3:A$3000)-ROW(data!A$3)+1))),ROWS(data!A$3:A255))),"")</f>
        <v/>
      </c>
      <c r="B258" s="92" t="str">
        <f t="array" ref="B258">IFERROR(INDEX(data!B$3:B$3000, SMALL(IF(ISBLANK($F$3),IF(data!$D$3:$D$3000=$D$3,ROW(data!B$3:B$3000)-ROW(data!B$3)+1),IF(data!$D$3:$D$3000=$D$3,IF(data!$E$3:$E$3000=$F$3, ROW(data!B$3:B$3000)-ROW(data!B$3)+1))),ROWS(data!B$3:B255))),"")</f>
        <v/>
      </c>
      <c r="C258" s="92" t="str">
        <f t="array" ref="C258">IFERROR(INDEX(data!C$3:C$3000, SMALL(IF(ISBLANK($F$3),IF(data!$D$3:$D$3000=$D$3,ROW(data!C$3:C$3000)-ROW(data!C$3)+1),IF(data!$D$3:$D$3000=$D$3,IF(data!$E$3:$E$3000=$F$3, ROW(data!C$3:C$3000)-ROW(data!C$3)+1))),ROWS(data!C$3:C255))),"")</f>
        <v/>
      </c>
      <c r="D258" s="91" t="str">
        <f t="array" ref="D258">IFERROR(INDEX(data!E$3:E$3000, SMALL(IF(ISBLANK($F$3),IF(data!$D$3:$D$3000=$D$3,ROW(data!E$3:E$3000)-ROW(data!E$3)+1),IF(data!$D$3:$D$3000=$D$3,IF(data!$E$3:$E$3000=$F$3, ROW(data!E$3:E$3000)-ROW(data!E$3)+1))),ROWS(data!E$3:E255))),"")</f>
        <v/>
      </c>
      <c r="E258" s="85" t="str">
        <f t="array" ref="E258">IFERROR(INDEX(data!F$3:F$3000, SMALL(IF(ISBLANK($F$3),IF(data!$D$3:$D$3000=$D$3,ROW(data!F$3:F$3000)-ROW(data!F$3)+1),IF(data!$D$3:$D$3000=$D$3,IF(data!$E$3:$E$3000=$F$3, ROW(data!F$3:F$3000)-ROW(data!F$3)+1))),ROWS(data!F$3:F255))),"")</f>
        <v/>
      </c>
      <c r="F258" s="85" t="str">
        <f t="array" ref="F258">IFERROR(INDEX(data!G$3:G$3000, SMALL(IF(ISBLANK($F$3),IF(data!$D$3:$D$3000=$D$3,ROW(data!G$3:G$3000)-ROW(data!G$3)+1),IF(data!$D$3:$D$3000=$D$3,IF(data!$E$3:$E$3000=$F$3, ROW(data!G$3:G$3000)-ROW(data!G$3)+1))),ROWS(data!G$3:G255))),"")</f>
        <v/>
      </c>
      <c r="G258" s="85" t="str">
        <f t="shared" si="4"/>
        <v/>
      </c>
    </row>
    <row r="259" spans="1:7">
      <c r="A259" s="88" t="str">
        <f t="array" ref="A259">IFERROR(INDEX(data!A$3:A$3000, SMALL(IF(ISBLANK($F$3),IF(data!$D$3:$D$3000=$D$3,ROW(data!A$3:A$3000)-ROW(data!A$3)+1),IF(data!$D$3:$D$3000=$D$3,IF(data!$E$3:$E$3000=$F$3, ROW(data!A$3:A$3000)-ROW(data!A$3)+1))),ROWS(data!A$3:A256))),"")</f>
        <v/>
      </c>
      <c r="B259" s="89" t="str">
        <f t="array" ref="B259">IFERROR(INDEX(data!B$3:B$3000, SMALL(IF(ISBLANK($F$3),IF(data!$D$3:$D$3000=$D$3,ROW(data!B$3:B$3000)-ROW(data!B$3)+1),IF(data!$D$3:$D$3000=$D$3,IF(data!$E$3:$E$3000=$F$3, ROW(data!B$3:B$3000)-ROW(data!B$3)+1))),ROWS(data!B$3:B256))),"")</f>
        <v/>
      </c>
      <c r="C259" s="84" t="str">
        <f t="array" ref="C259">IFERROR(INDEX(data!C$3:C$3000, SMALL(IF(ISBLANK($F$3),IF(data!$D$3:$D$3000=$D$3,ROW(data!C$3:C$3000)-ROW(data!C$3)+1),IF(data!$D$3:$D$3000=$D$3,IF(data!$E$3:$E$3000=$F$3, ROW(data!C$3:C$3000)-ROW(data!C$3)+1))),ROWS(data!C$3:C256))),"")</f>
        <v/>
      </c>
      <c r="D259" s="90" t="str">
        <f t="array" ref="D259">IFERROR(INDEX(data!E$3:E$3000, SMALL(IF(ISBLANK($F$3),IF(data!$D$3:$D$3000=$D$3,ROW(data!E$3:E$3000)-ROW(data!E$3)+1),IF(data!$D$3:$D$3000=$D$3,IF(data!$E$3:$E$3000=$F$3, ROW(data!E$3:E$3000)-ROW(data!E$3)+1))),ROWS(data!E$3:E256))),"")</f>
        <v/>
      </c>
      <c r="E259" s="85" t="str">
        <f t="array" ref="E259">IFERROR(INDEX(data!F$3:F$3000, SMALL(IF(ISBLANK($F$3),IF(data!$D$3:$D$3000=$D$3,ROW(data!F$3:F$3000)-ROW(data!F$3)+1),IF(data!$D$3:$D$3000=$D$3,IF(data!$E$3:$E$3000=$F$3, ROW(data!F$3:F$3000)-ROW(data!F$3)+1))),ROWS(data!F$3:F256))),"")</f>
        <v/>
      </c>
      <c r="F259" s="85" t="str">
        <f t="array" ref="F259">IFERROR(INDEX(data!G$3:G$3000, SMALL(IF(ISBLANK($F$3),IF(data!$D$3:$D$3000=$D$3,ROW(data!G$3:G$3000)-ROW(data!G$3)+1),IF(data!$D$3:$D$3000=$D$3,IF(data!$E$3:$E$3000=$F$3, ROW(data!G$3:G$3000)-ROW(data!G$3)+1))),ROWS(data!G$3:G256))),"")</f>
        <v/>
      </c>
      <c r="G259" s="85" t="str">
        <f t="shared" si="4"/>
        <v/>
      </c>
    </row>
    <row r="260" spans="1:7">
      <c r="A260" s="91" t="str">
        <f t="array" ref="A260">IFERROR(INDEX(data!A$3:A$3000, SMALL(IF(ISBLANK($F$3),IF(data!$D$3:$D$3000=$D$3,ROW(data!A$3:A$3000)-ROW(data!A$3)+1),IF(data!$D$3:$D$3000=$D$3,IF(data!$E$3:$E$3000=$F$3, ROW(data!A$3:A$3000)-ROW(data!A$3)+1))),ROWS(data!A$3:A257))),"")</f>
        <v/>
      </c>
      <c r="B260" s="92" t="str">
        <f t="array" ref="B260">IFERROR(INDEX(data!B$3:B$3000, SMALL(IF(ISBLANK($F$3),IF(data!$D$3:$D$3000=$D$3,ROW(data!B$3:B$3000)-ROW(data!B$3)+1),IF(data!$D$3:$D$3000=$D$3,IF(data!$E$3:$E$3000=$F$3, ROW(data!B$3:B$3000)-ROW(data!B$3)+1))),ROWS(data!B$3:B257))),"")</f>
        <v/>
      </c>
      <c r="C260" s="92" t="str">
        <f t="array" ref="C260">IFERROR(INDEX(data!C$3:C$3000, SMALL(IF(ISBLANK($F$3),IF(data!$D$3:$D$3000=$D$3,ROW(data!C$3:C$3000)-ROW(data!C$3)+1),IF(data!$D$3:$D$3000=$D$3,IF(data!$E$3:$E$3000=$F$3, ROW(data!C$3:C$3000)-ROW(data!C$3)+1))),ROWS(data!C$3:C257))),"")</f>
        <v/>
      </c>
      <c r="D260" s="91" t="str">
        <f t="array" ref="D260">IFERROR(INDEX(data!E$3:E$3000, SMALL(IF(ISBLANK($F$3),IF(data!$D$3:$D$3000=$D$3,ROW(data!E$3:E$3000)-ROW(data!E$3)+1),IF(data!$D$3:$D$3000=$D$3,IF(data!$E$3:$E$3000=$F$3, ROW(data!E$3:E$3000)-ROW(data!E$3)+1))),ROWS(data!E$3:E257))),"")</f>
        <v/>
      </c>
      <c r="E260" s="85" t="str">
        <f t="array" ref="E260">IFERROR(INDEX(data!F$3:F$3000, SMALL(IF(ISBLANK($F$3),IF(data!$D$3:$D$3000=$D$3,ROW(data!F$3:F$3000)-ROW(data!F$3)+1),IF(data!$D$3:$D$3000=$D$3,IF(data!$E$3:$E$3000=$F$3, ROW(data!F$3:F$3000)-ROW(data!F$3)+1))),ROWS(data!F$3:F257))),"")</f>
        <v/>
      </c>
      <c r="F260" s="85" t="str">
        <f t="array" ref="F260">IFERROR(INDEX(data!G$3:G$3000, SMALL(IF(ISBLANK($F$3),IF(data!$D$3:$D$3000=$D$3,ROW(data!G$3:G$3000)-ROW(data!G$3)+1),IF(data!$D$3:$D$3000=$D$3,IF(data!$E$3:$E$3000=$F$3, ROW(data!G$3:G$3000)-ROW(data!G$3)+1))),ROWS(data!G$3:G257))),"")</f>
        <v/>
      </c>
      <c r="G260" s="85" t="str">
        <f t="shared" si="4"/>
        <v/>
      </c>
    </row>
    <row r="261" spans="1:7">
      <c r="A261" s="88" t="str">
        <f t="array" ref="A261">IFERROR(INDEX(data!A$3:A$3000, SMALL(IF(ISBLANK($F$3),IF(data!$D$3:$D$3000=$D$3,ROW(data!A$3:A$3000)-ROW(data!A$3)+1),IF(data!$D$3:$D$3000=$D$3,IF(data!$E$3:$E$3000=$F$3, ROW(data!A$3:A$3000)-ROW(data!A$3)+1))),ROWS(data!A$3:A258))),"")</f>
        <v/>
      </c>
      <c r="B261" s="89" t="str">
        <f t="array" ref="B261">IFERROR(INDEX(data!B$3:B$3000, SMALL(IF(ISBLANK($F$3),IF(data!$D$3:$D$3000=$D$3,ROW(data!B$3:B$3000)-ROW(data!B$3)+1),IF(data!$D$3:$D$3000=$D$3,IF(data!$E$3:$E$3000=$F$3, ROW(data!B$3:B$3000)-ROW(data!B$3)+1))),ROWS(data!B$3:B258))),"")</f>
        <v/>
      </c>
      <c r="C261" s="84" t="str">
        <f t="array" ref="C261">IFERROR(INDEX(data!C$3:C$3000, SMALL(IF(ISBLANK($F$3),IF(data!$D$3:$D$3000=$D$3,ROW(data!C$3:C$3000)-ROW(data!C$3)+1),IF(data!$D$3:$D$3000=$D$3,IF(data!$E$3:$E$3000=$F$3, ROW(data!C$3:C$3000)-ROW(data!C$3)+1))),ROWS(data!C$3:C258))),"")</f>
        <v/>
      </c>
      <c r="D261" s="90" t="str">
        <f t="array" ref="D261">IFERROR(INDEX(data!E$3:E$3000, SMALL(IF(ISBLANK($F$3),IF(data!$D$3:$D$3000=$D$3,ROW(data!E$3:E$3000)-ROW(data!E$3)+1),IF(data!$D$3:$D$3000=$D$3,IF(data!$E$3:$E$3000=$F$3, ROW(data!E$3:E$3000)-ROW(data!E$3)+1))),ROWS(data!E$3:E258))),"")</f>
        <v/>
      </c>
      <c r="E261" s="85" t="str">
        <f t="array" ref="E261">IFERROR(INDEX(data!F$3:F$3000, SMALL(IF(ISBLANK($F$3),IF(data!$D$3:$D$3000=$D$3,ROW(data!F$3:F$3000)-ROW(data!F$3)+1),IF(data!$D$3:$D$3000=$D$3,IF(data!$E$3:$E$3000=$F$3, ROW(data!F$3:F$3000)-ROW(data!F$3)+1))),ROWS(data!F$3:F258))),"")</f>
        <v/>
      </c>
      <c r="F261" s="85" t="str">
        <f t="array" ref="F261">IFERROR(INDEX(data!G$3:G$3000, SMALL(IF(ISBLANK($F$3),IF(data!$D$3:$D$3000=$D$3,ROW(data!G$3:G$3000)-ROW(data!G$3)+1),IF(data!$D$3:$D$3000=$D$3,IF(data!$E$3:$E$3000=$F$3, ROW(data!G$3:G$3000)-ROW(data!G$3)+1))),ROWS(data!G$3:G258))),"")</f>
        <v/>
      </c>
      <c r="G261" s="85" t="str">
        <f t="shared" si="4"/>
        <v/>
      </c>
    </row>
    <row r="262" spans="1:7">
      <c r="A262" s="91" t="str">
        <f t="array" ref="A262">IFERROR(INDEX(data!A$3:A$3000, SMALL(IF(ISBLANK($F$3),IF(data!$D$3:$D$3000=$D$3,ROW(data!A$3:A$3000)-ROW(data!A$3)+1),IF(data!$D$3:$D$3000=$D$3,IF(data!$E$3:$E$3000=$F$3, ROW(data!A$3:A$3000)-ROW(data!A$3)+1))),ROWS(data!A$3:A259))),"")</f>
        <v/>
      </c>
      <c r="B262" s="92" t="str">
        <f t="array" ref="B262">IFERROR(INDEX(data!B$3:B$3000, SMALL(IF(ISBLANK($F$3),IF(data!$D$3:$D$3000=$D$3,ROW(data!B$3:B$3000)-ROW(data!B$3)+1),IF(data!$D$3:$D$3000=$D$3,IF(data!$E$3:$E$3000=$F$3, ROW(data!B$3:B$3000)-ROW(data!B$3)+1))),ROWS(data!B$3:B259))),"")</f>
        <v/>
      </c>
      <c r="C262" s="92" t="str">
        <f t="array" ref="C262">IFERROR(INDEX(data!C$3:C$3000, SMALL(IF(ISBLANK($F$3),IF(data!$D$3:$D$3000=$D$3,ROW(data!C$3:C$3000)-ROW(data!C$3)+1),IF(data!$D$3:$D$3000=$D$3,IF(data!$E$3:$E$3000=$F$3, ROW(data!C$3:C$3000)-ROW(data!C$3)+1))),ROWS(data!C$3:C259))),"")</f>
        <v/>
      </c>
      <c r="D262" s="91" t="str">
        <f t="array" ref="D262">IFERROR(INDEX(data!E$3:E$3000, SMALL(IF(ISBLANK($F$3),IF(data!$D$3:$D$3000=$D$3,ROW(data!E$3:E$3000)-ROW(data!E$3)+1),IF(data!$D$3:$D$3000=$D$3,IF(data!$E$3:$E$3000=$F$3, ROW(data!E$3:E$3000)-ROW(data!E$3)+1))),ROWS(data!E$3:E259))),"")</f>
        <v/>
      </c>
      <c r="E262" s="85" t="str">
        <f t="array" ref="E262">IFERROR(INDEX(data!F$3:F$3000, SMALL(IF(ISBLANK($F$3),IF(data!$D$3:$D$3000=$D$3,ROW(data!F$3:F$3000)-ROW(data!F$3)+1),IF(data!$D$3:$D$3000=$D$3,IF(data!$E$3:$E$3000=$F$3, ROW(data!F$3:F$3000)-ROW(data!F$3)+1))),ROWS(data!F$3:F259))),"")</f>
        <v/>
      </c>
      <c r="F262" s="85" t="str">
        <f t="array" ref="F262">IFERROR(INDEX(data!G$3:G$3000, SMALL(IF(ISBLANK($F$3),IF(data!$D$3:$D$3000=$D$3,ROW(data!G$3:G$3000)-ROW(data!G$3)+1),IF(data!$D$3:$D$3000=$D$3,IF(data!$E$3:$E$3000=$F$3, ROW(data!G$3:G$3000)-ROW(data!G$3)+1))),ROWS(data!G$3:G259))),"")</f>
        <v/>
      </c>
      <c r="G262" s="85" t="str">
        <f t="shared" si="4"/>
        <v/>
      </c>
    </row>
    <row r="263" spans="1:7">
      <c r="A263" s="88" t="str">
        <f t="array" ref="A263">IFERROR(INDEX(data!A$3:A$3000, SMALL(IF(ISBLANK($F$3),IF(data!$D$3:$D$3000=$D$3,ROW(data!A$3:A$3000)-ROW(data!A$3)+1),IF(data!$D$3:$D$3000=$D$3,IF(data!$E$3:$E$3000=$F$3, ROW(data!A$3:A$3000)-ROW(data!A$3)+1))),ROWS(data!A$3:A260))),"")</f>
        <v/>
      </c>
      <c r="B263" s="89" t="str">
        <f t="array" ref="B263">IFERROR(INDEX(data!B$3:B$3000, SMALL(IF(ISBLANK($F$3),IF(data!$D$3:$D$3000=$D$3,ROW(data!B$3:B$3000)-ROW(data!B$3)+1),IF(data!$D$3:$D$3000=$D$3,IF(data!$E$3:$E$3000=$F$3, ROW(data!B$3:B$3000)-ROW(data!B$3)+1))),ROWS(data!B$3:B260))),"")</f>
        <v/>
      </c>
      <c r="C263" s="84" t="str">
        <f t="array" ref="C263">IFERROR(INDEX(data!C$3:C$3000, SMALL(IF(ISBLANK($F$3),IF(data!$D$3:$D$3000=$D$3,ROW(data!C$3:C$3000)-ROW(data!C$3)+1),IF(data!$D$3:$D$3000=$D$3,IF(data!$E$3:$E$3000=$F$3, ROW(data!C$3:C$3000)-ROW(data!C$3)+1))),ROWS(data!C$3:C260))),"")</f>
        <v/>
      </c>
      <c r="D263" s="90" t="str">
        <f t="array" ref="D263">IFERROR(INDEX(data!E$3:E$3000, SMALL(IF(ISBLANK($F$3),IF(data!$D$3:$D$3000=$D$3,ROW(data!E$3:E$3000)-ROW(data!E$3)+1),IF(data!$D$3:$D$3000=$D$3,IF(data!$E$3:$E$3000=$F$3, ROW(data!E$3:E$3000)-ROW(data!E$3)+1))),ROWS(data!E$3:E260))),"")</f>
        <v/>
      </c>
      <c r="E263" s="85" t="str">
        <f t="array" ref="E263">IFERROR(INDEX(data!F$3:F$3000, SMALL(IF(ISBLANK($F$3),IF(data!$D$3:$D$3000=$D$3,ROW(data!F$3:F$3000)-ROW(data!F$3)+1),IF(data!$D$3:$D$3000=$D$3,IF(data!$E$3:$E$3000=$F$3, ROW(data!F$3:F$3000)-ROW(data!F$3)+1))),ROWS(data!F$3:F260))),"")</f>
        <v/>
      </c>
      <c r="F263" s="85" t="str">
        <f t="array" ref="F263">IFERROR(INDEX(data!G$3:G$3000, SMALL(IF(ISBLANK($F$3),IF(data!$D$3:$D$3000=$D$3,ROW(data!G$3:G$3000)-ROW(data!G$3)+1),IF(data!$D$3:$D$3000=$D$3,IF(data!$E$3:$E$3000=$F$3, ROW(data!G$3:G$3000)-ROW(data!G$3)+1))),ROWS(data!G$3:G260))),"")</f>
        <v/>
      </c>
      <c r="G263" s="85" t="str">
        <f t="shared" si="4"/>
        <v/>
      </c>
    </row>
    <row r="264" spans="1:7">
      <c r="A264" s="91" t="str">
        <f t="array" ref="A264">IFERROR(INDEX(data!A$3:A$3000, SMALL(IF(ISBLANK($F$3),IF(data!$D$3:$D$3000=$D$3,ROW(data!A$3:A$3000)-ROW(data!A$3)+1),IF(data!$D$3:$D$3000=$D$3,IF(data!$E$3:$E$3000=$F$3, ROW(data!A$3:A$3000)-ROW(data!A$3)+1))),ROWS(data!A$3:A261))),"")</f>
        <v/>
      </c>
      <c r="B264" s="92" t="str">
        <f t="array" ref="B264">IFERROR(INDEX(data!B$3:B$3000, SMALL(IF(ISBLANK($F$3),IF(data!$D$3:$D$3000=$D$3,ROW(data!B$3:B$3000)-ROW(data!B$3)+1),IF(data!$D$3:$D$3000=$D$3,IF(data!$E$3:$E$3000=$F$3, ROW(data!B$3:B$3000)-ROW(data!B$3)+1))),ROWS(data!B$3:B261))),"")</f>
        <v/>
      </c>
      <c r="C264" s="92" t="str">
        <f t="array" ref="C264">IFERROR(INDEX(data!C$3:C$3000, SMALL(IF(ISBLANK($F$3),IF(data!$D$3:$D$3000=$D$3,ROW(data!C$3:C$3000)-ROW(data!C$3)+1),IF(data!$D$3:$D$3000=$D$3,IF(data!$E$3:$E$3000=$F$3, ROW(data!C$3:C$3000)-ROW(data!C$3)+1))),ROWS(data!C$3:C261))),"")</f>
        <v/>
      </c>
      <c r="D264" s="91" t="str">
        <f t="array" ref="D264">IFERROR(INDEX(data!E$3:E$3000, SMALL(IF(ISBLANK($F$3),IF(data!$D$3:$D$3000=$D$3,ROW(data!E$3:E$3000)-ROW(data!E$3)+1),IF(data!$D$3:$D$3000=$D$3,IF(data!$E$3:$E$3000=$F$3, ROW(data!E$3:E$3000)-ROW(data!E$3)+1))),ROWS(data!E$3:E261))),"")</f>
        <v/>
      </c>
      <c r="E264" s="85" t="str">
        <f t="array" ref="E264">IFERROR(INDEX(data!F$3:F$3000, SMALL(IF(ISBLANK($F$3),IF(data!$D$3:$D$3000=$D$3,ROW(data!F$3:F$3000)-ROW(data!F$3)+1),IF(data!$D$3:$D$3000=$D$3,IF(data!$E$3:$E$3000=$F$3, ROW(data!F$3:F$3000)-ROW(data!F$3)+1))),ROWS(data!F$3:F261))),"")</f>
        <v/>
      </c>
      <c r="F264" s="85" t="str">
        <f t="array" ref="F264">IFERROR(INDEX(data!G$3:G$3000, SMALL(IF(ISBLANK($F$3),IF(data!$D$3:$D$3000=$D$3,ROW(data!G$3:G$3000)-ROW(data!G$3)+1),IF(data!$D$3:$D$3000=$D$3,IF(data!$E$3:$E$3000=$F$3, ROW(data!G$3:G$3000)-ROW(data!G$3)+1))),ROWS(data!G$3:G261))),"")</f>
        <v/>
      </c>
      <c r="G264" s="85" t="str">
        <f t="shared" si="4"/>
        <v/>
      </c>
    </row>
    <row r="265" spans="1:7">
      <c r="A265" s="88" t="str">
        <f t="array" ref="A265">IFERROR(INDEX(data!A$3:A$3000, SMALL(IF(ISBLANK($F$3),IF(data!$D$3:$D$3000=$D$3,ROW(data!A$3:A$3000)-ROW(data!A$3)+1),IF(data!$D$3:$D$3000=$D$3,IF(data!$E$3:$E$3000=$F$3, ROW(data!A$3:A$3000)-ROW(data!A$3)+1))),ROWS(data!A$3:A262))),"")</f>
        <v/>
      </c>
      <c r="B265" s="89" t="str">
        <f t="array" ref="B265">IFERROR(INDEX(data!B$3:B$3000, SMALL(IF(ISBLANK($F$3),IF(data!$D$3:$D$3000=$D$3,ROW(data!B$3:B$3000)-ROW(data!B$3)+1),IF(data!$D$3:$D$3000=$D$3,IF(data!$E$3:$E$3000=$F$3, ROW(data!B$3:B$3000)-ROW(data!B$3)+1))),ROWS(data!B$3:B262))),"")</f>
        <v/>
      </c>
      <c r="C265" s="84" t="str">
        <f t="array" ref="C265">IFERROR(INDEX(data!C$3:C$3000, SMALL(IF(ISBLANK($F$3),IF(data!$D$3:$D$3000=$D$3,ROW(data!C$3:C$3000)-ROW(data!C$3)+1),IF(data!$D$3:$D$3000=$D$3,IF(data!$E$3:$E$3000=$F$3, ROW(data!C$3:C$3000)-ROW(data!C$3)+1))),ROWS(data!C$3:C262))),"")</f>
        <v/>
      </c>
      <c r="D265" s="90" t="str">
        <f t="array" ref="D265">IFERROR(INDEX(data!E$3:E$3000, SMALL(IF(ISBLANK($F$3),IF(data!$D$3:$D$3000=$D$3,ROW(data!E$3:E$3000)-ROW(data!E$3)+1),IF(data!$D$3:$D$3000=$D$3,IF(data!$E$3:$E$3000=$F$3, ROW(data!E$3:E$3000)-ROW(data!E$3)+1))),ROWS(data!E$3:E262))),"")</f>
        <v/>
      </c>
      <c r="E265" s="85" t="str">
        <f t="array" ref="E265">IFERROR(INDEX(data!F$3:F$3000, SMALL(IF(ISBLANK($F$3),IF(data!$D$3:$D$3000=$D$3,ROW(data!F$3:F$3000)-ROW(data!F$3)+1),IF(data!$D$3:$D$3000=$D$3,IF(data!$E$3:$E$3000=$F$3, ROW(data!F$3:F$3000)-ROW(data!F$3)+1))),ROWS(data!F$3:F262))),"")</f>
        <v/>
      </c>
      <c r="F265" s="85" t="str">
        <f t="array" ref="F265">IFERROR(INDEX(data!G$3:G$3000, SMALL(IF(ISBLANK($F$3),IF(data!$D$3:$D$3000=$D$3,ROW(data!G$3:G$3000)-ROW(data!G$3)+1),IF(data!$D$3:$D$3000=$D$3,IF(data!$E$3:$E$3000=$F$3, ROW(data!G$3:G$3000)-ROW(data!G$3)+1))),ROWS(data!G$3:G262))),"")</f>
        <v/>
      </c>
      <c r="G265" s="85" t="str">
        <f t="shared" si="4"/>
        <v/>
      </c>
    </row>
    <row r="266" spans="1:7">
      <c r="A266" s="91" t="str">
        <f t="array" ref="A266">IFERROR(INDEX(data!A$3:A$3000, SMALL(IF(ISBLANK($F$3),IF(data!$D$3:$D$3000=$D$3,ROW(data!A$3:A$3000)-ROW(data!A$3)+1),IF(data!$D$3:$D$3000=$D$3,IF(data!$E$3:$E$3000=$F$3, ROW(data!A$3:A$3000)-ROW(data!A$3)+1))),ROWS(data!A$3:A263))),"")</f>
        <v/>
      </c>
      <c r="B266" s="92" t="str">
        <f t="array" ref="B266">IFERROR(INDEX(data!B$3:B$3000, SMALL(IF(ISBLANK($F$3),IF(data!$D$3:$D$3000=$D$3,ROW(data!B$3:B$3000)-ROW(data!B$3)+1),IF(data!$D$3:$D$3000=$D$3,IF(data!$E$3:$E$3000=$F$3, ROW(data!B$3:B$3000)-ROW(data!B$3)+1))),ROWS(data!B$3:B263))),"")</f>
        <v/>
      </c>
      <c r="C266" s="92" t="str">
        <f t="array" ref="C266">IFERROR(INDEX(data!C$3:C$3000, SMALL(IF(ISBLANK($F$3),IF(data!$D$3:$D$3000=$D$3,ROW(data!C$3:C$3000)-ROW(data!C$3)+1),IF(data!$D$3:$D$3000=$D$3,IF(data!$E$3:$E$3000=$F$3, ROW(data!C$3:C$3000)-ROW(data!C$3)+1))),ROWS(data!C$3:C263))),"")</f>
        <v/>
      </c>
      <c r="D266" s="91" t="str">
        <f t="array" ref="D266">IFERROR(INDEX(data!E$3:E$3000, SMALL(IF(ISBLANK($F$3),IF(data!$D$3:$D$3000=$D$3,ROW(data!E$3:E$3000)-ROW(data!E$3)+1),IF(data!$D$3:$D$3000=$D$3,IF(data!$E$3:$E$3000=$F$3, ROW(data!E$3:E$3000)-ROW(data!E$3)+1))),ROWS(data!E$3:E263))),"")</f>
        <v/>
      </c>
      <c r="E266" s="85" t="str">
        <f t="array" ref="E266">IFERROR(INDEX(data!F$3:F$3000, SMALL(IF(ISBLANK($F$3),IF(data!$D$3:$D$3000=$D$3,ROW(data!F$3:F$3000)-ROW(data!F$3)+1),IF(data!$D$3:$D$3000=$D$3,IF(data!$E$3:$E$3000=$F$3, ROW(data!F$3:F$3000)-ROW(data!F$3)+1))),ROWS(data!F$3:F263))),"")</f>
        <v/>
      </c>
      <c r="F266" s="85" t="str">
        <f t="array" ref="F266">IFERROR(INDEX(data!G$3:G$3000, SMALL(IF(ISBLANK($F$3),IF(data!$D$3:$D$3000=$D$3,ROW(data!G$3:G$3000)-ROW(data!G$3)+1),IF(data!$D$3:$D$3000=$D$3,IF(data!$E$3:$E$3000=$F$3, ROW(data!G$3:G$3000)-ROW(data!G$3)+1))),ROWS(data!G$3:G263))),"")</f>
        <v/>
      </c>
      <c r="G266" s="85" t="str">
        <f t="shared" si="4"/>
        <v/>
      </c>
    </row>
    <row r="267" spans="1:7">
      <c r="A267" s="88" t="str">
        <f t="array" ref="A267">IFERROR(INDEX(data!A$3:A$3000, SMALL(IF(ISBLANK($F$3),IF(data!$D$3:$D$3000=$D$3,ROW(data!A$3:A$3000)-ROW(data!A$3)+1),IF(data!$D$3:$D$3000=$D$3,IF(data!$E$3:$E$3000=$F$3, ROW(data!A$3:A$3000)-ROW(data!A$3)+1))),ROWS(data!A$3:A264))),"")</f>
        <v/>
      </c>
      <c r="B267" s="89" t="str">
        <f t="array" ref="B267">IFERROR(INDEX(data!B$3:B$3000, SMALL(IF(ISBLANK($F$3),IF(data!$D$3:$D$3000=$D$3,ROW(data!B$3:B$3000)-ROW(data!B$3)+1),IF(data!$D$3:$D$3000=$D$3,IF(data!$E$3:$E$3000=$F$3, ROW(data!B$3:B$3000)-ROW(data!B$3)+1))),ROWS(data!B$3:B264))),"")</f>
        <v/>
      </c>
      <c r="C267" s="84" t="str">
        <f t="array" ref="C267">IFERROR(INDEX(data!C$3:C$3000, SMALL(IF(ISBLANK($F$3),IF(data!$D$3:$D$3000=$D$3,ROW(data!C$3:C$3000)-ROW(data!C$3)+1),IF(data!$D$3:$D$3000=$D$3,IF(data!$E$3:$E$3000=$F$3, ROW(data!C$3:C$3000)-ROW(data!C$3)+1))),ROWS(data!C$3:C264))),"")</f>
        <v/>
      </c>
      <c r="D267" s="90" t="str">
        <f t="array" ref="D267">IFERROR(INDEX(data!E$3:E$3000, SMALL(IF(ISBLANK($F$3),IF(data!$D$3:$D$3000=$D$3,ROW(data!E$3:E$3000)-ROW(data!E$3)+1),IF(data!$D$3:$D$3000=$D$3,IF(data!$E$3:$E$3000=$F$3, ROW(data!E$3:E$3000)-ROW(data!E$3)+1))),ROWS(data!E$3:E264))),"")</f>
        <v/>
      </c>
      <c r="E267" s="85" t="str">
        <f t="array" ref="E267">IFERROR(INDEX(data!F$3:F$3000, SMALL(IF(ISBLANK($F$3),IF(data!$D$3:$D$3000=$D$3,ROW(data!F$3:F$3000)-ROW(data!F$3)+1),IF(data!$D$3:$D$3000=$D$3,IF(data!$E$3:$E$3000=$F$3, ROW(data!F$3:F$3000)-ROW(data!F$3)+1))),ROWS(data!F$3:F264))),"")</f>
        <v/>
      </c>
      <c r="F267" s="85" t="str">
        <f t="array" ref="F267">IFERROR(INDEX(data!G$3:G$3000, SMALL(IF(ISBLANK($F$3),IF(data!$D$3:$D$3000=$D$3,ROW(data!G$3:G$3000)-ROW(data!G$3)+1),IF(data!$D$3:$D$3000=$D$3,IF(data!$E$3:$E$3000=$F$3, ROW(data!G$3:G$3000)-ROW(data!G$3)+1))),ROWS(data!G$3:G264))),"")</f>
        <v/>
      </c>
      <c r="G267" s="85" t="str">
        <f t="shared" si="4"/>
        <v/>
      </c>
    </row>
    <row r="268" spans="1:7">
      <c r="A268" s="91" t="str">
        <f t="array" ref="A268">IFERROR(INDEX(data!A$3:A$3000, SMALL(IF(ISBLANK($F$3),IF(data!$D$3:$D$3000=$D$3,ROW(data!A$3:A$3000)-ROW(data!A$3)+1),IF(data!$D$3:$D$3000=$D$3,IF(data!$E$3:$E$3000=$F$3, ROW(data!A$3:A$3000)-ROW(data!A$3)+1))),ROWS(data!A$3:A265))),"")</f>
        <v/>
      </c>
      <c r="B268" s="92" t="str">
        <f t="array" ref="B268">IFERROR(INDEX(data!B$3:B$3000, SMALL(IF(ISBLANK($F$3),IF(data!$D$3:$D$3000=$D$3,ROW(data!B$3:B$3000)-ROW(data!B$3)+1),IF(data!$D$3:$D$3000=$D$3,IF(data!$E$3:$E$3000=$F$3, ROW(data!B$3:B$3000)-ROW(data!B$3)+1))),ROWS(data!B$3:B265))),"")</f>
        <v/>
      </c>
      <c r="C268" s="92" t="str">
        <f t="array" ref="C268">IFERROR(INDEX(data!C$3:C$3000, SMALL(IF(ISBLANK($F$3),IF(data!$D$3:$D$3000=$D$3,ROW(data!C$3:C$3000)-ROW(data!C$3)+1),IF(data!$D$3:$D$3000=$D$3,IF(data!$E$3:$E$3000=$F$3, ROW(data!C$3:C$3000)-ROW(data!C$3)+1))),ROWS(data!C$3:C265))),"")</f>
        <v/>
      </c>
      <c r="D268" s="91" t="str">
        <f t="array" ref="D268">IFERROR(INDEX(data!E$3:E$3000, SMALL(IF(ISBLANK($F$3),IF(data!$D$3:$D$3000=$D$3,ROW(data!E$3:E$3000)-ROW(data!E$3)+1),IF(data!$D$3:$D$3000=$D$3,IF(data!$E$3:$E$3000=$F$3, ROW(data!E$3:E$3000)-ROW(data!E$3)+1))),ROWS(data!E$3:E265))),"")</f>
        <v/>
      </c>
      <c r="E268" s="85" t="str">
        <f t="array" ref="E268">IFERROR(INDEX(data!F$3:F$3000, SMALL(IF(ISBLANK($F$3),IF(data!$D$3:$D$3000=$D$3,ROW(data!F$3:F$3000)-ROW(data!F$3)+1),IF(data!$D$3:$D$3000=$D$3,IF(data!$E$3:$E$3000=$F$3, ROW(data!F$3:F$3000)-ROW(data!F$3)+1))),ROWS(data!F$3:F265))),"")</f>
        <v/>
      </c>
      <c r="F268" s="85" t="str">
        <f t="array" ref="F268">IFERROR(INDEX(data!G$3:G$3000, SMALL(IF(ISBLANK($F$3),IF(data!$D$3:$D$3000=$D$3,ROW(data!G$3:G$3000)-ROW(data!G$3)+1),IF(data!$D$3:$D$3000=$D$3,IF(data!$E$3:$E$3000=$F$3, ROW(data!G$3:G$3000)-ROW(data!G$3)+1))),ROWS(data!G$3:G265))),"")</f>
        <v/>
      </c>
      <c r="G268" s="85" t="str">
        <f t="shared" si="4"/>
        <v/>
      </c>
    </row>
    <row r="269" spans="1:7">
      <c r="A269" s="88" t="str">
        <f t="array" ref="A269">IFERROR(INDEX(data!A$3:A$3000, SMALL(IF(ISBLANK($F$3),IF(data!$D$3:$D$3000=$D$3,ROW(data!A$3:A$3000)-ROW(data!A$3)+1),IF(data!$D$3:$D$3000=$D$3,IF(data!$E$3:$E$3000=$F$3, ROW(data!A$3:A$3000)-ROW(data!A$3)+1))),ROWS(data!A$3:A266))),"")</f>
        <v/>
      </c>
      <c r="B269" s="89" t="str">
        <f t="array" ref="B269">IFERROR(INDEX(data!B$3:B$3000, SMALL(IF(ISBLANK($F$3),IF(data!$D$3:$D$3000=$D$3,ROW(data!B$3:B$3000)-ROW(data!B$3)+1),IF(data!$D$3:$D$3000=$D$3,IF(data!$E$3:$E$3000=$F$3, ROW(data!B$3:B$3000)-ROW(data!B$3)+1))),ROWS(data!B$3:B266))),"")</f>
        <v/>
      </c>
      <c r="C269" s="84" t="str">
        <f t="array" ref="C269">IFERROR(INDEX(data!C$3:C$3000, SMALL(IF(ISBLANK($F$3),IF(data!$D$3:$D$3000=$D$3,ROW(data!C$3:C$3000)-ROW(data!C$3)+1),IF(data!$D$3:$D$3000=$D$3,IF(data!$E$3:$E$3000=$F$3, ROW(data!C$3:C$3000)-ROW(data!C$3)+1))),ROWS(data!C$3:C266))),"")</f>
        <v/>
      </c>
      <c r="D269" s="90" t="str">
        <f t="array" ref="D269">IFERROR(INDEX(data!E$3:E$3000, SMALL(IF(ISBLANK($F$3),IF(data!$D$3:$D$3000=$D$3,ROW(data!E$3:E$3000)-ROW(data!E$3)+1),IF(data!$D$3:$D$3000=$D$3,IF(data!$E$3:$E$3000=$F$3, ROW(data!E$3:E$3000)-ROW(data!E$3)+1))),ROWS(data!E$3:E266))),"")</f>
        <v/>
      </c>
      <c r="E269" s="85" t="str">
        <f t="array" ref="E269">IFERROR(INDEX(data!F$3:F$3000, SMALL(IF(ISBLANK($F$3),IF(data!$D$3:$D$3000=$D$3,ROW(data!F$3:F$3000)-ROW(data!F$3)+1),IF(data!$D$3:$D$3000=$D$3,IF(data!$E$3:$E$3000=$F$3, ROW(data!F$3:F$3000)-ROW(data!F$3)+1))),ROWS(data!F$3:F266))),"")</f>
        <v/>
      </c>
      <c r="F269" s="85" t="str">
        <f t="array" ref="F269">IFERROR(INDEX(data!G$3:G$3000, SMALL(IF(ISBLANK($F$3),IF(data!$D$3:$D$3000=$D$3,ROW(data!G$3:G$3000)-ROW(data!G$3)+1),IF(data!$D$3:$D$3000=$D$3,IF(data!$E$3:$E$3000=$F$3, ROW(data!G$3:G$3000)-ROW(data!G$3)+1))),ROWS(data!G$3:G266))),"")</f>
        <v/>
      </c>
      <c r="G269" s="85" t="str">
        <f t="shared" si="4"/>
        <v/>
      </c>
    </row>
    <row r="270" spans="1:7">
      <c r="A270" s="91" t="str">
        <f t="array" ref="A270">IFERROR(INDEX(data!A$3:A$3000, SMALL(IF(ISBLANK($F$3),IF(data!$D$3:$D$3000=$D$3,ROW(data!A$3:A$3000)-ROW(data!A$3)+1),IF(data!$D$3:$D$3000=$D$3,IF(data!$E$3:$E$3000=$F$3, ROW(data!A$3:A$3000)-ROW(data!A$3)+1))),ROWS(data!A$3:A267))),"")</f>
        <v/>
      </c>
      <c r="B270" s="92" t="str">
        <f t="array" ref="B270">IFERROR(INDEX(data!B$3:B$3000, SMALL(IF(ISBLANK($F$3),IF(data!$D$3:$D$3000=$D$3,ROW(data!B$3:B$3000)-ROW(data!B$3)+1),IF(data!$D$3:$D$3000=$D$3,IF(data!$E$3:$E$3000=$F$3, ROW(data!B$3:B$3000)-ROW(data!B$3)+1))),ROWS(data!B$3:B267))),"")</f>
        <v/>
      </c>
      <c r="C270" s="92" t="str">
        <f t="array" ref="C270">IFERROR(INDEX(data!C$3:C$3000, SMALL(IF(ISBLANK($F$3),IF(data!$D$3:$D$3000=$D$3,ROW(data!C$3:C$3000)-ROW(data!C$3)+1),IF(data!$D$3:$D$3000=$D$3,IF(data!$E$3:$E$3000=$F$3, ROW(data!C$3:C$3000)-ROW(data!C$3)+1))),ROWS(data!C$3:C267))),"")</f>
        <v/>
      </c>
      <c r="D270" s="91" t="str">
        <f t="array" ref="D270">IFERROR(INDEX(data!E$3:E$3000, SMALL(IF(ISBLANK($F$3),IF(data!$D$3:$D$3000=$D$3,ROW(data!E$3:E$3000)-ROW(data!E$3)+1),IF(data!$D$3:$D$3000=$D$3,IF(data!$E$3:$E$3000=$F$3, ROW(data!E$3:E$3000)-ROW(data!E$3)+1))),ROWS(data!E$3:E267))),"")</f>
        <v/>
      </c>
      <c r="E270" s="85" t="str">
        <f t="array" ref="E270">IFERROR(INDEX(data!F$3:F$3000, SMALL(IF(ISBLANK($F$3),IF(data!$D$3:$D$3000=$D$3,ROW(data!F$3:F$3000)-ROW(data!F$3)+1),IF(data!$D$3:$D$3000=$D$3,IF(data!$E$3:$E$3000=$F$3, ROW(data!F$3:F$3000)-ROW(data!F$3)+1))),ROWS(data!F$3:F267))),"")</f>
        <v/>
      </c>
      <c r="F270" s="85" t="str">
        <f t="array" ref="F270">IFERROR(INDEX(data!G$3:G$3000, SMALL(IF(ISBLANK($F$3),IF(data!$D$3:$D$3000=$D$3,ROW(data!G$3:G$3000)-ROW(data!G$3)+1),IF(data!$D$3:$D$3000=$D$3,IF(data!$E$3:$E$3000=$F$3, ROW(data!G$3:G$3000)-ROW(data!G$3)+1))),ROWS(data!G$3:G267))),"")</f>
        <v/>
      </c>
      <c r="G270" s="85" t="str">
        <f t="shared" si="4"/>
        <v/>
      </c>
    </row>
    <row r="271" spans="1:7">
      <c r="A271" s="88" t="str">
        <f t="array" ref="A271">IFERROR(INDEX(data!A$3:A$3000, SMALL(IF(ISBLANK($F$3),IF(data!$D$3:$D$3000=$D$3,ROW(data!A$3:A$3000)-ROW(data!A$3)+1),IF(data!$D$3:$D$3000=$D$3,IF(data!$E$3:$E$3000=$F$3, ROW(data!A$3:A$3000)-ROW(data!A$3)+1))),ROWS(data!A$3:A268))),"")</f>
        <v/>
      </c>
      <c r="B271" s="89" t="str">
        <f t="array" ref="B271">IFERROR(INDEX(data!B$3:B$3000, SMALL(IF(ISBLANK($F$3),IF(data!$D$3:$D$3000=$D$3,ROW(data!B$3:B$3000)-ROW(data!B$3)+1),IF(data!$D$3:$D$3000=$D$3,IF(data!$E$3:$E$3000=$F$3, ROW(data!B$3:B$3000)-ROW(data!B$3)+1))),ROWS(data!B$3:B268))),"")</f>
        <v/>
      </c>
      <c r="C271" s="84" t="str">
        <f t="array" ref="C271">IFERROR(INDEX(data!C$3:C$3000, SMALL(IF(ISBLANK($F$3),IF(data!$D$3:$D$3000=$D$3,ROW(data!C$3:C$3000)-ROW(data!C$3)+1),IF(data!$D$3:$D$3000=$D$3,IF(data!$E$3:$E$3000=$F$3, ROW(data!C$3:C$3000)-ROW(data!C$3)+1))),ROWS(data!C$3:C268))),"")</f>
        <v/>
      </c>
      <c r="D271" s="90" t="str">
        <f t="array" ref="D271">IFERROR(INDEX(data!E$3:E$3000, SMALL(IF(ISBLANK($F$3),IF(data!$D$3:$D$3000=$D$3,ROW(data!E$3:E$3000)-ROW(data!E$3)+1),IF(data!$D$3:$D$3000=$D$3,IF(data!$E$3:$E$3000=$F$3, ROW(data!E$3:E$3000)-ROW(data!E$3)+1))),ROWS(data!E$3:E268))),"")</f>
        <v/>
      </c>
      <c r="E271" s="85" t="str">
        <f t="array" ref="E271">IFERROR(INDEX(data!F$3:F$3000, SMALL(IF(ISBLANK($F$3),IF(data!$D$3:$D$3000=$D$3,ROW(data!F$3:F$3000)-ROW(data!F$3)+1),IF(data!$D$3:$D$3000=$D$3,IF(data!$E$3:$E$3000=$F$3, ROW(data!F$3:F$3000)-ROW(data!F$3)+1))),ROWS(data!F$3:F268))),"")</f>
        <v/>
      </c>
      <c r="F271" s="85" t="str">
        <f t="array" ref="F271">IFERROR(INDEX(data!G$3:G$3000, SMALL(IF(ISBLANK($F$3),IF(data!$D$3:$D$3000=$D$3,ROW(data!G$3:G$3000)-ROW(data!G$3)+1),IF(data!$D$3:$D$3000=$D$3,IF(data!$E$3:$E$3000=$F$3, ROW(data!G$3:G$3000)-ROW(data!G$3)+1))),ROWS(data!G$3:G268))),"")</f>
        <v/>
      </c>
      <c r="G271" s="85" t="str">
        <f t="shared" si="4"/>
        <v/>
      </c>
    </row>
    <row r="272" spans="1:7">
      <c r="A272" s="91" t="str">
        <f t="array" ref="A272">IFERROR(INDEX(data!A$3:A$3000, SMALL(IF(ISBLANK($F$3),IF(data!$D$3:$D$3000=$D$3,ROW(data!A$3:A$3000)-ROW(data!A$3)+1),IF(data!$D$3:$D$3000=$D$3,IF(data!$E$3:$E$3000=$F$3, ROW(data!A$3:A$3000)-ROW(data!A$3)+1))),ROWS(data!A$3:A269))),"")</f>
        <v/>
      </c>
      <c r="B272" s="92" t="str">
        <f t="array" ref="B272">IFERROR(INDEX(data!B$3:B$3000, SMALL(IF(ISBLANK($F$3),IF(data!$D$3:$D$3000=$D$3,ROW(data!B$3:B$3000)-ROW(data!B$3)+1),IF(data!$D$3:$D$3000=$D$3,IF(data!$E$3:$E$3000=$F$3, ROW(data!B$3:B$3000)-ROW(data!B$3)+1))),ROWS(data!B$3:B269))),"")</f>
        <v/>
      </c>
      <c r="C272" s="92" t="str">
        <f t="array" ref="C272">IFERROR(INDEX(data!C$3:C$3000, SMALL(IF(ISBLANK($F$3),IF(data!$D$3:$D$3000=$D$3,ROW(data!C$3:C$3000)-ROW(data!C$3)+1),IF(data!$D$3:$D$3000=$D$3,IF(data!$E$3:$E$3000=$F$3, ROW(data!C$3:C$3000)-ROW(data!C$3)+1))),ROWS(data!C$3:C269))),"")</f>
        <v/>
      </c>
      <c r="D272" s="91" t="str">
        <f t="array" ref="D272">IFERROR(INDEX(data!E$3:E$3000, SMALL(IF(ISBLANK($F$3),IF(data!$D$3:$D$3000=$D$3,ROW(data!E$3:E$3000)-ROW(data!E$3)+1),IF(data!$D$3:$D$3000=$D$3,IF(data!$E$3:$E$3000=$F$3, ROW(data!E$3:E$3000)-ROW(data!E$3)+1))),ROWS(data!E$3:E269))),"")</f>
        <v/>
      </c>
      <c r="E272" s="85" t="str">
        <f t="array" ref="E272">IFERROR(INDEX(data!F$3:F$3000, SMALL(IF(ISBLANK($F$3),IF(data!$D$3:$D$3000=$D$3,ROW(data!F$3:F$3000)-ROW(data!F$3)+1),IF(data!$D$3:$D$3000=$D$3,IF(data!$E$3:$E$3000=$F$3, ROW(data!F$3:F$3000)-ROW(data!F$3)+1))),ROWS(data!F$3:F269))),"")</f>
        <v/>
      </c>
      <c r="F272" s="85" t="str">
        <f t="array" ref="F272">IFERROR(INDEX(data!G$3:G$3000, SMALL(IF(ISBLANK($F$3),IF(data!$D$3:$D$3000=$D$3,ROW(data!G$3:G$3000)-ROW(data!G$3)+1),IF(data!$D$3:$D$3000=$D$3,IF(data!$E$3:$E$3000=$F$3, ROW(data!G$3:G$3000)-ROW(data!G$3)+1))),ROWS(data!G$3:G269))),"")</f>
        <v/>
      </c>
      <c r="G272" s="85" t="str">
        <f t="shared" si="4"/>
        <v/>
      </c>
    </row>
    <row r="273" spans="1:7">
      <c r="A273" s="88" t="str">
        <f t="array" ref="A273">IFERROR(INDEX(data!A$3:A$3000, SMALL(IF(ISBLANK($F$3),IF(data!$D$3:$D$3000=$D$3,ROW(data!A$3:A$3000)-ROW(data!A$3)+1),IF(data!$D$3:$D$3000=$D$3,IF(data!$E$3:$E$3000=$F$3, ROW(data!A$3:A$3000)-ROW(data!A$3)+1))),ROWS(data!A$3:A270))),"")</f>
        <v/>
      </c>
      <c r="B273" s="89" t="str">
        <f t="array" ref="B273">IFERROR(INDEX(data!B$3:B$3000, SMALL(IF(ISBLANK($F$3),IF(data!$D$3:$D$3000=$D$3,ROW(data!B$3:B$3000)-ROW(data!B$3)+1),IF(data!$D$3:$D$3000=$D$3,IF(data!$E$3:$E$3000=$F$3, ROW(data!B$3:B$3000)-ROW(data!B$3)+1))),ROWS(data!B$3:B270))),"")</f>
        <v/>
      </c>
      <c r="C273" s="84" t="str">
        <f t="array" ref="C273">IFERROR(INDEX(data!C$3:C$3000, SMALL(IF(ISBLANK($F$3),IF(data!$D$3:$D$3000=$D$3,ROW(data!C$3:C$3000)-ROW(data!C$3)+1),IF(data!$D$3:$D$3000=$D$3,IF(data!$E$3:$E$3000=$F$3, ROW(data!C$3:C$3000)-ROW(data!C$3)+1))),ROWS(data!C$3:C270))),"")</f>
        <v/>
      </c>
      <c r="D273" s="90" t="str">
        <f t="array" ref="D273">IFERROR(INDEX(data!E$3:E$3000, SMALL(IF(ISBLANK($F$3),IF(data!$D$3:$D$3000=$D$3,ROW(data!E$3:E$3000)-ROW(data!E$3)+1),IF(data!$D$3:$D$3000=$D$3,IF(data!$E$3:$E$3000=$F$3, ROW(data!E$3:E$3000)-ROW(data!E$3)+1))),ROWS(data!E$3:E270))),"")</f>
        <v/>
      </c>
      <c r="E273" s="85" t="str">
        <f t="array" ref="E273">IFERROR(INDEX(data!F$3:F$3000, SMALL(IF(ISBLANK($F$3),IF(data!$D$3:$D$3000=$D$3,ROW(data!F$3:F$3000)-ROW(data!F$3)+1),IF(data!$D$3:$D$3000=$D$3,IF(data!$E$3:$E$3000=$F$3, ROW(data!F$3:F$3000)-ROW(data!F$3)+1))),ROWS(data!F$3:F270))),"")</f>
        <v/>
      </c>
      <c r="F273" s="85" t="str">
        <f t="array" ref="F273">IFERROR(INDEX(data!G$3:G$3000, SMALL(IF(ISBLANK($F$3),IF(data!$D$3:$D$3000=$D$3,ROW(data!G$3:G$3000)-ROW(data!G$3)+1),IF(data!$D$3:$D$3000=$D$3,IF(data!$E$3:$E$3000=$F$3, ROW(data!G$3:G$3000)-ROW(data!G$3)+1))),ROWS(data!G$3:G270))),"")</f>
        <v/>
      </c>
      <c r="G273" s="85" t="str">
        <f t="shared" si="4"/>
        <v/>
      </c>
    </row>
    <row r="274" spans="1:7">
      <c r="A274" s="91" t="str">
        <f t="array" ref="A274">IFERROR(INDEX(data!A$3:A$3000, SMALL(IF(ISBLANK($F$3),IF(data!$D$3:$D$3000=$D$3,ROW(data!A$3:A$3000)-ROW(data!A$3)+1),IF(data!$D$3:$D$3000=$D$3,IF(data!$E$3:$E$3000=$F$3, ROW(data!A$3:A$3000)-ROW(data!A$3)+1))),ROWS(data!A$3:A271))),"")</f>
        <v/>
      </c>
      <c r="B274" s="92" t="str">
        <f t="array" ref="B274">IFERROR(INDEX(data!B$3:B$3000, SMALL(IF(ISBLANK($F$3),IF(data!$D$3:$D$3000=$D$3,ROW(data!B$3:B$3000)-ROW(data!B$3)+1),IF(data!$D$3:$D$3000=$D$3,IF(data!$E$3:$E$3000=$F$3, ROW(data!B$3:B$3000)-ROW(data!B$3)+1))),ROWS(data!B$3:B271))),"")</f>
        <v/>
      </c>
      <c r="C274" s="92" t="str">
        <f t="array" ref="C274">IFERROR(INDEX(data!C$3:C$3000, SMALL(IF(ISBLANK($F$3),IF(data!$D$3:$D$3000=$D$3,ROW(data!C$3:C$3000)-ROW(data!C$3)+1),IF(data!$D$3:$D$3000=$D$3,IF(data!$E$3:$E$3000=$F$3, ROW(data!C$3:C$3000)-ROW(data!C$3)+1))),ROWS(data!C$3:C271))),"")</f>
        <v/>
      </c>
      <c r="D274" s="91" t="str">
        <f t="array" ref="D274">IFERROR(INDEX(data!E$3:E$3000, SMALL(IF(ISBLANK($F$3),IF(data!$D$3:$D$3000=$D$3,ROW(data!E$3:E$3000)-ROW(data!E$3)+1),IF(data!$D$3:$D$3000=$D$3,IF(data!$E$3:$E$3000=$F$3, ROW(data!E$3:E$3000)-ROW(data!E$3)+1))),ROWS(data!E$3:E271))),"")</f>
        <v/>
      </c>
      <c r="E274" s="85" t="str">
        <f t="array" ref="E274">IFERROR(INDEX(data!F$3:F$3000, SMALL(IF(ISBLANK($F$3),IF(data!$D$3:$D$3000=$D$3,ROW(data!F$3:F$3000)-ROW(data!F$3)+1),IF(data!$D$3:$D$3000=$D$3,IF(data!$E$3:$E$3000=$F$3, ROW(data!F$3:F$3000)-ROW(data!F$3)+1))),ROWS(data!F$3:F271))),"")</f>
        <v/>
      </c>
      <c r="F274" s="85" t="str">
        <f t="array" ref="F274">IFERROR(INDEX(data!G$3:G$3000, SMALL(IF(ISBLANK($F$3),IF(data!$D$3:$D$3000=$D$3,ROW(data!G$3:G$3000)-ROW(data!G$3)+1),IF(data!$D$3:$D$3000=$D$3,IF(data!$E$3:$E$3000=$F$3, ROW(data!G$3:G$3000)-ROW(data!G$3)+1))),ROWS(data!G$3:G271))),"")</f>
        <v/>
      </c>
      <c r="G274" s="85" t="str">
        <f t="shared" si="4"/>
        <v/>
      </c>
    </row>
    <row r="275" spans="1:7">
      <c r="A275" s="88" t="str">
        <f t="array" ref="A275">IFERROR(INDEX(data!A$3:A$3000, SMALL(IF(ISBLANK($F$3),IF(data!$D$3:$D$3000=$D$3,ROW(data!A$3:A$3000)-ROW(data!A$3)+1),IF(data!$D$3:$D$3000=$D$3,IF(data!$E$3:$E$3000=$F$3, ROW(data!A$3:A$3000)-ROW(data!A$3)+1))),ROWS(data!A$3:A272))),"")</f>
        <v/>
      </c>
      <c r="B275" s="89" t="str">
        <f t="array" ref="B275">IFERROR(INDEX(data!B$3:B$3000, SMALL(IF(ISBLANK($F$3),IF(data!$D$3:$D$3000=$D$3,ROW(data!B$3:B$3000)-ROW(data!B$3)+1),IF(data!$D$3:$D$3000=$D$3,IF(data!$E$3:$E$3000=$F$3, ROW(data!B$3:B$3000)-ROW(data!B$3)+1))),ROWS(data!B$3:B272))),"")</f>
        <v/>
      </c>
      <c r="C275" s="84" t="str">
        <f t="array" ref="C275">IFERROR(INDEX(data!C$3:C$3000, SMALL(IF(ISBLANK($F$3),IF(data!$D$3:$D$3000=$D$3,ROW(data!C$3:C$3000)-ROW(data!C$3)+1),IF(data!$D$3:$D$3000=$D$3,IF(data!$E$3:$E$3000=$F$3, ROW(data!C$3:C$3000)-ROW(data!C$3)+1))),ROWS(data!C$3:C272))),"")</f>
        <v/>
      </c>
      <c r="D275" s="90" t="str">
        <f t="array" ref="D275">IFERROR(INDEX(data!E$3:E$3000, SMALL(IF(ISBLANK($F$3),IF(data!$D$3:$D$3000=$D$3,ROW(data!E$3:E$3000)-ROW(data!E$3)+1),IF(data!$D$3:$D$3000=$D$3,IF(data!$E$3:$E$3000=$F$3, ROW(data!E$3:E$3000)-ROW(data!E$3)+1))),ROWS(data!E$3:E272))),"")</f>
        <v/>
      </c>
      <c r="E275" s="85" t="str">
        <f t="array" ref="E275">IFERROR(INDEX(data!F$3:F$3000, SMALL(IF(ISBLANK($F$3),IF(data!$D$3:$D$3000=$D$3,ROW(data!F$3:F$3000)-ROW(data!F$3)+1),IF(data!$D$3:$D$3000=$D$3,IF(data!$E$3:$E$3000=$F$3, ROW(data!F$3:F$3000)-ROW(data!F$3)+1))),ROWS(data!F$3:F272))),"")</f>
        <v/>
      </c>
      <c r="F275" s="85" t="str">
        <f t="array" ref="F275">IFERROR(INDEX(data!G$3:G$3000, SMALL(IF(ISBLANK($F$3),IF(data!$D$3:$D$3000=$D$3,ROW(data!G$3:G$3000)-ROW(data!G$3)+1),IF(data!$D$3:$D$3000=$D$3,IF(data!$E$3:$E$3000=$F$3, ROW(data!G$3:G$3000)-ROW(data!G$3)+1))),ROWS(data!G$3:G272))),"")</f>
        <v/>
      </c>
      <c r="G275" s="85" t="str">
        <f t="shared" si="4"/>
        <v/>
      </c>
    </row>
    <row r="276" spans="1:7">
      <c r="A276" s="91" t="str">
        <f t="array" ref="A276">IFERROR(INDEX(data!A$3:A$3000, SMALL(IF(ISBLANK($F$3),IF(data!$D$3:$D$3000=$D$3,ROW(data!A$3:A$3000)-ROW(data!A$3)+1),IF(data!$D$3:$D$3000=$D$3,IF(data!$E$3:$E$3000=$F$3, ROW(data!A$3:A$3000)-ROW(data!A$3)+1))),ROWS(data!A$3:A273))),"")</f>
        <v/>
      </c>
      <c r="B276" s="92" t="str">
        <f t="array" ref="B276">IFERROR(INDEX(data!B$3:B$3000, SMALL(IF(ISBLANK($F$3),IF(data!$D$3:$D$3000=$D$3,ROW(data!B$3:B$3000)-ROW(data!B$3)+1),IF(data!$D$3:$D$3000=$D$3,IF(data!$E$3:$E$3000=$F$3, ROW(data!B$3:B$3000)-ROW(data!B$3)+1))),ROWS(data!B$3:B273))),"")</f>
        <v/>
      </c>
      <c r="C276" s="92" t="str">
        <f t="array" ref="C276">IFERROR(INDEX(data!C$3:C$3000, SMALL(IF(ISBLANK($F$3),IF(data!$D$3:$D$3000=$D$3,ROW(data!C$3:C$3000)-ROW(data!C$3)+1),IF(data!$D$3:$D$3000=$D$3,IF(data!$E$3:$E$3000=$F$3, ROW(data!C$3:C$3000)-ROW(data!C$3)+1))),ROWS(data!C$3:C273))),"")</f>
        <v/>
      </c>
      <c r="D276" s="91" t="str">
        <f t="array" ref="D276">IFERROR(INDEX(data!E$3:E$3000, SMALL(IF(ISBLANK($F$3),IF(data!$D$3:$D$3000=$D$3,ROW(data!E$3:E$3000)-ROW(data!E$3)+1),IF(data!$D$3:$D$3000=$D$3,IF(data!$E$3:$E$3000=$F$3, ROW(data!E$3:E$3000)-ROW(data!E$3)+1))),ROWS(data!E$3:E273))),"")</f>
        <v/>
      </c>
      <c r="E276" s="85" t="str">
        <f t="array" ref="E276">IFERROR(INDEX(data!F$3:F$3000, SMALL(IF(ISBLANK($F$3),IF(data!$D$3:$D$3000=$D$3,ROW(data!F$3:F$3000)-ROW(data!F$3)+1),IF(data!$D$3:$D$3000=$D$3,IF(data!$E$3:$E$3000=$F$3, ROW(data!F$3:F$3000)-ROW(data!F$3)+1))),ROWS(data!F$3:F273))),"")</f>
        <v/>
      </c>
      <c r="F276" s="85" t="str">
        <f t="array" ref="F276">IFERROR(INDEX(data!G$3:G$3000, SMALL(IF(ISBLANK($F$3),IF(data!$D$3:$D$3000=$D$3,ROW(data!G$3:G$3000)-ROW(data!G$3)+1),IF(data!$D$3:$D$3000=$D$3,IF(data!$E$3:$E$3000=$F$3, ROW(data!G$3:G$3000)-ROW(data!G$3)+1))),ROWS(data!G$3:G273))),"")</f>
        <v/>
      </c>
      <c r="G276" s="85" t="str">
        <f t="shared" si="4"/>
        <v/>
      </c>
    </row>
    <row r="277" spans="1:7">
      <c r="A277" s="88" t="str">
        <f t="array" ref="A277">IFERROR(INDEX(data!A$3:A$3000, SMALL(IF(ISBLANK($F$3),IF(data!$D$3:$D$3000=$D$3,ROW(data!A$3:A$3000)-ROW(data!A$3)+1),IF(data!$D$3:$D$3000=$D$3,IF(data!$E$3:$E$3000=$F$3, ROW(data!A$3:A$3000)-ROW(data!A$3)+1))),ROWS(data!A$3:A274))),"")</f>
        <v/>
      </c>
      <c r="B277" s="89" t="str">
        <f t="array" ref="B277">IFERROR(INDEX(data!B$3:B$3000, SMALL(IF(ISBLANK($F$3),IF(data!$D$3:$D$3000=$D$3,ROW(data!B$3:B$3000)-ROW(data!B$3)+1),IF(data!$D$3:$D$3000=$D$3,IF(data!$E$3:$E$3000=$F$3, ROW(data!B$3:B$3000)-ROW(data!B$3)+1))),ROWS(data!B$3:B274))),"")</f>
        <v/>
      </c>
      <c r="C277" s="84" t="str">
        <f t="array" ref="C277">IFERROR(INDEX(data!C$3:C$3000, SMALL(IF(ISBLANK($F$3),IF(data!$D$3:$D$3000=$D$3,ROW(data!C$3:C$3000)-ROW(data!C$3)+1),IF(data!$D$3:$D$3000=$D$3,IF(data!$E$3:$E$3000=$F$3, ROW(data!C$3:C$3000)-ROW(data!C$3)+1))),ROWS(data!C$3:C274))),"")</f>
        <v/>
      </c>
      <c r="D277" s="90" t="str">
        <f t="array" ref="D277">IFERROR(INDEX(data!E$3:E$3000, SMALL(IF(ISBLANK($F$3),IF(data!$D$3:$D$3000=$D$3,ROW(data!E$3:E$3000)-ROW(data!E$3)+1),IF(data!$D$3:$D$3000=$D$3,IF(data!$E$3:$E$3000=$F$3, ROW(data!E$3:E$3000)-ROW(data!E$3)+1))),ROWS(data!E$3:E274))),"")</f>
        <v/>
      </c>
      <c r="E277" s="85" t="str">
        <f t="array" ref="E277">IFERROR(INDEX(data!F$3:F$3000, SMALL(IF(ISBLANK($F$3),IF(data!$D$3:$D$3000=$D$3,ROW(data!F$3:F$3000)-ROW(data!F$3)+1),IF(data!$D$3:$D$3000=$D$3,IF(data!$E$3:$E$3000=$F$3, ROW(data!F$3:F$3000)-ROW(data!F$3)+1))),ROWS(data!F$3:F274))),"")</f>
        <v/>
      </c>
      <c r="F277" s="85" t="str">
        <f t="array" ref="F277">IFERROR(INDEX(data!G$3:G$3000, SMALL(IF(ISBLANK($F$3),IF(data!$D$3:$D$3000=$D$3,ROW(data!G$3:G$3000)-ROW(data!G$3)+1),IF(data!$D$3:$D$3000=$D$3,IF(data!$E$3:$E$3000=$F$3, ROW(data!G$3:G$3000)-ROW(data!G$3)+1))),ROWS(data!G$3:G274))),"")</f>
        <v/>
      </c>
      <c r="G277" s="85" t="str">
        <f t="shared" si="4"/>
        <v/>
      </c>
    </row>
    <row r="278" spans="1:7">
      <c r="A278" s="91" t="str">
        <f t="array" ref="A278">IFERROR(INDEX(data!A$3:A$3000, SMALL(IF(ISBLANK($F$3),IF(data!$D$3:$D$3000=$D$3,ROW(data!A$3:A$3000)-ROW(data!A$3)+1),IF(data!$D$3:$D$3000=$D$3,IF(data!$E$3:$E$3000=$F$3, ROW(data!A$3:A$3000)-ROW(data!A$3)+1))),ROWS(data!A$3:A275))),"")</f>
        <v/>
      </c>
      <c r="B278" s="92" t="str">
        <f t="array" ref="B278">IFERROR(INDEX(data!B$3:B$3000, SMALL(IF(ISBLANK($F$3),IF(data!$D$3:$D$3000=$D$3,ROW(data!B$3:B$3000)-ROW(data!B$3)+1),IF(data!$D$3:$D$3000=$D$3,IF(data!$E$3:$E$3000=$F$3, ROW(data!B$3:B$3000)-ROW(data!B$3)+1))),ROWS(data!B$3:B275))),"")</f>
        <v/>
      </c>
      <c r="C278" s="92" t="str">
        <f t="array" ref="C278">IFERROR(INDEX(data!C$3:C$3000, SMALL(IF(ISBLANK($F$3),IF(data!$D$3:$D$3000=$D$3,ROW(data!C$3:C$3000)-ROW(data!C$3)+1),IF(data!$D$3:$D$3000=$D$3,IF(data!$E$3:$E$3000=$F$3, ROW(data!C$3:C$3000)-ROW(data!C$3)+1))),ROWS(data!C$3:C275))),"")</f>
        <v/>
      </c>
      <c r="D278" s="91" t="str">
        <f t="array" ref="D278">IFERROR(INDEX(data!E$3:E$3000, SMALL(IF(ISBLANK($F$3),IF(data!$D$3:$D$3000=$D$3,ROW(data!E$3:E$3000)-ROW(data!E$3)+1),IF(data!$D$3:$D$3000=$D$3,IF(data!$E$3:$E$3000=$F$3, ROW(data!E$3:E$3000)-ROW(data!E$3)+1))),ROWS(data!E$3:E275))),"")</f>
        <v/>
      </c>
      <c r="E278" s="85" t="str">
        <f t="array" ref="E278">IFERROR(INDEX(data!F$3:F$3000, SMALL(IF(ISBLANK($F$3),IF(data!$D$3:$D$3000=$D$3,ROW(data!F$3:F$3000)-ROW(data!F$3)+1),IF(data!$D$3:$D$3000=$D$3,IF(data!$E$3:$E$3000=$F$3, ROW(data!F$3:F$3000)-ROW(data!F$3)+1))),ROWS(data!F$3:F275))),"")</f>
        <v/>
      </c>
      <c r="F278" s="85" t="str">
        <f t="array" ref="F278">IFERROR(INDEX(data!G$3:G$3000, SMALL(IF(ISBLANK($F$3),IF(data!$D$3:$D$3000=$D$3,ROW(data!G$3:G$3000)-ROW(data!G$3)+1),IF(data!$D$3:$D$3000=$D$3,IF(data!$E$3:$E$3000=$F$3, ROW(data!G$3:G$3000)-ROW(data!G$3)+1))),ROWS(data!G$3:G275))),"")</f>
        <v/>
      </c>
      <c r="G278" s="85" t="str">
        <f t="shared" si="4"/>
        <v/>
      </c>
    </row>
    <row r="279" spans="1:7">
      <c r="A279" s="88" t="str">
        <f t="array" ref="A279">IFERROR(INDEX(data!A$3:A$3000, SMALL(IF(ISBLANK($F$3),IF(data!$D$3:$D$3000=$D$3,ROW(data!A$3:A$3000)-ROW(data!A$3)+1),IF(data!$D$3:$D$3000=$D$3,IF(data!$E$3:$E$3000=$F$3, ROW(data!A$3:A$3000)-ROW(data!A$3)+1))),ROWS(data!A$3:A276))),"")</f>
        <v/>
      </c>
      <c r="B279" s="89" t="str">
        <f t="array" ref="B279">IFERROR(INDEX(data!B$3:B$3000, SMALL(IF(ISBLANK($F$3),IF(data!$D$3:$D$3000=$D$3,ROW(data!B$3:B$3000)-ROW(data!B$3)+1),IF(data!$D$3:$D$3000=$D$3,IF(data!$E$3:$E$3000=$F$3, ROW(data!B$3:B$3000)-ROW(data!B$3)+1))),ROWS(data!B$3:B276))),"")</f>
        <v/>
      </c>
      <c r="C279" s="84" t="str">
        <f t="array" ref="C279">IFERROR(INDEX(data!C$3:C$3000, SMALL(IF(ISBLANK($F$3),IF(data!$D$3:$D$3000=$D$3,ROW(data!C$3:C$3000)-ROW(data!C$3)+1),IF(data!$D$3:$D$3000=$D$3,IF(data!$E$3:$E$3000=$F$3, ROW(data!C$3:C$3000)-ROW(data!C$3)+1))),ROWS(data!C$3:C276))),"")</f>
        <v/>
      </c>
      <c r="D279" s="90" t="str">
        <f t="array" ref="D279">IFERROR(INDEX(data!E$3:E$3000, SMALL(IF(ISBLANK($F$3),IF(data!$D$3:$D$3000=$D$3,ROW(data!E$3:E$3000)-ROW(data!E$3)+1),IF(data!$D$3:$D$3000=$D$3,IF(data!$E$3:$E$3000=$F$3, ROW(data!E$3:E$3000)-ROW(data!E$3)+1))),ROWS(data!E$3:E276))),"")</f>
        <v/>
      </c>
      <c r="E279" s="85" t="str">
        <f t="array" ref="E279">IFERROR(INDEX(data!F$3:F$3000, SMALL(IF(ISBLANK($F$3),IF(data!$D$3:$D$3000=$D$3,ROW(data!F$3:F$3000)-ROW(data!F$3)+1),IF(data!$D$3:$D$3000=$D$3,IF(data!$E$3:$E$3000=$F$3, ROW(data!F$3:F$3000)-ROW(data!F$3)+1))),ROWS(data!F$3:F276))),"")</f>
        <v/>
      </c>
      <c r="F279" s="85" t="str">
        <f t="array" ref="F279">IFERROR(INDEX(data!G$3:G$3000, SMALL(IF(ISBLANK($F$3),IF(data!$D$3:$D$3000=$D$3,ROW(data!G$3:G$3000)-ROW(data!G$3)+1),IF(data!$D$3:$D$3000=$D$3,IF(data!$E$3:$E$3000=$F$3, ROW(data!G$3:G$3000)-ROW(data!G$3)+1))),ROWS(data!G$3:G276))),"")</f>
        <v/>
      </c>
      <c r="G279" s="85" t="str">
        <f t="shared" si="4"/>
        <v/>
      </c>
    </row>
    <row r="280" spans="1:7">
      <c r="A280" s="91" t="str">
        <f t="array" ref="A280">IFERROR(INDEX(data!A$3:A$3000, SMALL(IF(ISBLANK($F$3),IF(data!$D$3:$D$3000=$D$3,ROW(data!A$3:A$3000)-ROW(data!A$3)+1),IF(data!$D$3:$D$3000=$D$3,IF(data!$E$3:$E$3000=$F$3, ROW(data!A$3:A$3000)-ROW(data!A$3)+1))),ROWS(data!A$3:A277))),"")</f>
        <v/>
      </c>
      <c r="B280" s="92" t="str">
        <f t="array" ref="B280">IFERROR(INDEX(data!B$3:B$3000, SMALL(IF(ISBLANK($F$3),IF(data!$D$3:$D$3000=$D$3,ROW(data!B$3:B$3000)-ROW(data!B$3)+1),IF(data!$D$3:$D$3000=$D$3,IF(data!$E$3:$E$3000=$F$3, ROW(data!B$3:B$3000)-ROW(data!B$3)+1))),ROWS(data!B$3:B277))),"")</f>
        <v/>
      </c>
      <c r="C280" s="92" t="str">
        <f t="array" ref="C280">IFERROR(INDEX(data!C$3:C$3000, SMALL(IF(ISBLANK($F$3),IF(data!$D$3:$D$3000=$D$3,ROW(data!C$3:C$3000)-ROW(data!C$3)+1),IF(data!$D$3:$D$3000=$D$3,IF(data!$E$3:$E$3000=$F$3, ROW(data!C$3:C$3000)-ROW(data!C$3)+1))),ROWS(data!C$3:C277))),"")</f>
        <v/>
      </c>
      <c r="D280" s="91" t="str">
        <f t="array" ref="D280">IFERROR(INDEX(data!E$3:E$3000, SMALL(IF(ISBLANK($F$3),IF(data!$D$3:$D$3000=$D$3,ROW(data!E$3:E$3000)-ROW(data!E$3)+1),IF(data!$D$3:$D$3000=$D$3,IF(data!$E$3:$E$3000=$F$3, ROW(data!E$3:E$3000)-ROW(data!E$3)+1))),ROWS(data!E$3:E277))),"")</f>
        <v/>
      </c>
      <c r="E280" s="85" t="str">
        <f t="array" ref="E280">IFERROR(INDEX(data!F$3:F$3000, SMALL(IF(ISBLANK($F$3),IF(data!$D$3:$D$3000=$D$3,ROW(data!F$3:F$3000)-ROW(data!F$3)+1),IF(data!$D$3:$D$3000=$D$3,IF(data!$E$3:$E$3000=$F$3, ROW(data!F$3:F$3000)-ROW(data!F$3)+1))),ROWS(data!F$3:F277))),"")</f>
        <v/>
      </c>
      <c r="F280" s="85" t="str">
        <f t="array" ref="F280">IFERROR(INDEX(data!G$3:G$3000, SMALL(IF(ISBLANK($F$3),IF(data!$D$3:$D$3000=$D$3,ROW(data!G$3:G$3000)-ROW(data!G$3)+1),IF(data!$D$3:$D$3000=$D$3,IF(data!$E$3:$E$3000=$F$3, ROW(data!G$3:G$3000)-ROW(data!G$3)+1))),ROWS(data!G$3:G277))),"")</f>
        <v/>
      </c>
      <c r="G280" s="85" t="str">
        <f t="shared" si="4"/>
        <v/>
      </c>
    </row>
    <row r="281" spans="1:7">
      <c r="A281" s="88" t="str">
        <f t="array" ref="A281">IFERROR(INDEX(data!A$3:A$3000, SMALL(IF(ISBLANK($F$3),IF(data!$D$3:$D$3000=$D$3,ROW(data!A$3:A$3000)-ROW(data!A$3)+1),IF(data!$D$3:$D$3000=$D$3,IF(data!$E$3:$E$3000=$F$3, ROW(data!A$3:A$3000)-ROW(data!A$3)+1))),ROWS(data!A$3:A278))),"")</f>
        <v/>
      </c>
      <c r="B281" s="89" t="str">
        <f t="array" ref="B281">IFERROR(INDEX(data!B$3:B$3000, SMALL(IF(ISBLANK($F$3),IF(data!$D$3:$D$3000=$D$3,ROW(data!B$3:B$3000)-ROW(data!B$3)+1),IF(data!$D$3:$D$3000=$D$3,IF(data!$E$3:$E$3000=$F$3, ROW(data!B$3:B$3000)-ROW(data!B$3)+1))),ROWS(data!B$3:B278))),"")</f>
        <v/>
      </c>
      <c r="C281" s="84" t="str">
        <f t="array" ref="C281">IFERROR(INDEX(data!C$3:C$3000, SMALL(IF(ISBLANK($F$3),IF(data!$D$3:$D$3000=$D$3,ROW(data!C$3:C$3000)-ROW(data!C$3)+1),IF(data!$D$3:$D$3000=$D$3,IF(data!$E$3:$E$3000=$F$3, ROW(data!C$3:C$3000)-ROW(data!C$3)+1))),ROWS(data!C$3:C278))),"")</f>
        <v/>
      </c>
      <c r="D281" s="90" t="str">
        <f t="array" ref="D281">IFERROR(INDEX(data!E$3:E$3000, SMALL(IF(ISBLANK($F$3),IF(data!$D$3:$D$3000=$D$3,ROW(data!E$3:E$3000)-ROW(data!E$3)+1),IF(data!$D$3:$D$3000=$D$3,IF(data!$E$3:$E$3000=$F$3, ROW(data!E$3:E$3000)-ROW(data!E$3)+1))),ROWS(data!E$3:E278))),"")</f>
        <v/>
      </c>
      <c r="E281" s="85" t="str">
        <f t="array" ref="E281">IFERROR(INDEX(data!F$3:F$3000, SMALL(IF(ISBLANK($F$3),IF(data!$D$3:$D$3000=$D$3,ROW(data!F$3:F$3000)-ROW(data!F$3)+1),IF(data!$D$3:$D$3000=$D$3,IF(data!$E$3:$E$3000=$F$3, ROW(data!F$3:F$3000)-ROW(data!F$3)+1))),ROWS(data!F$3:F278))),"")</f>
        <v/>
      </c>
      <c r="F281" s="85" t="str">
        <f t="array" ref="F281">IFERROR(INDEX(data!G$3:G$3000, SMALL(IF(ISBLANK($F$3),IF(data!$D$3:$D$3000=$D$3,ROW(data!G$3:G$3000)-ROW(data!G$3)+1),IF(data!$D$3:$D$3000=$D$3,IF(data!$E$3:$E$3000=$F$3, ROW(data!G$3:G$3000)-ROW(data!G$3)+1))),ROWS(data!G$3:G278))),"")</f>
        <v/>
      </c>
      <c r="G281" s="85" t="str">
        <f t="shared" si="4"/>
        <v/>
      </c>
    </row>
    <row r="282" spans="1:7">
      <c r="A282" s="91" t="str">
        <f t="array" ref="A282">IFERROR(INDEX(data!A$3:A$3000, SMALL(IF(ISBLANK($F$3),IF(data!$D$3:$D$3000=$D$3,ROW(data!A$3:A$3000)-ROW(data!A$3)+1),IF(data!$D$3:$D$3000=$D$3,IF(data!$E$3:$E$3000=$F$3, ROW(data!A$3:A$3000)-ROW(data!A$3)+1))),ROWS(data!A$3:A279))),"")</f>
        <v/>
      </c>
      <c r="B282" s="92" t="str">
        <f t="array" ref="B282">IFERROR(INDEX(data!B$3:B$3000, SMALL(IF(ISBLANK($F$3),IF(data!$D$3:$D$3000=$D$3,ROW(data!B$3:B$3000)-ROW(data!B$3)+1),IF(data!$D$3:$D$3000=$D$3,IF(data!$E$3:$E$3000=$F$3, ROW(data!B$3:B$3000)-ROW(data!B$3)+1))),ROWS(data!B$3:B279))),"")</f>
        <v/>
      </c>
      <c r="C282" s="92" t="str">
        <f t="array" ref="C282">IFERROR(INDEX(data!C$3:C$3000, SMALL(IF(ISBLANK($F$3),IF(data!$D$3:$D$3000=$D$3,ROW(data!C$3:C$3000)-ROW(data!C$3)+1),IF(data!$D$3:$D$3000=$D$3,IF(data!$E$3:$E$3000=$F$3, ROW(data!C$3:C$3000)-ROW(data!C$3)+1))),ROWS(data!C$3:C279))),"")</f>
        <v/>
      </c>
      <c r="D282" s="91" t="str">
        <f t="array" ref="D282">IFERROR(INDEX(data!E$3:E$3000, SMALL(IF(ISBLANK($F$3),IF(data!$D$3:$D$3000=$D$3,ROW(data!E$3:E$3000)-ROW(data!E$3)+1),IF(data!$D$3:$D$3000=$D$3,IF(data!$E$3:$E$3000=$F$3, ROW(data!E$3:E$3000)-ROW(data!E$3)+1))),ROWS(data!E$3:E279))),"")</f>
        <v/>
      </c>
      <c r="E282" s="85" t="str">
        <f t="array" ref="E282">IFERROR(INDEX(data!F$3:F$3000, SMALL(IF(ISBLANK($F$3),IF(data!$D$3:$D$3000=$D$3,ROW(data!F$3:F$3000)-ROW(data!F$3)+1),IF(data!$D$3:$D$3000=$D$3,IF(data!$E$3:$E$3000=$F$3, ROW(data!F$3:F$3000)-ROW(data!F$3)+1))),ROWS(data!F$3:F279))),"")</f>
        <v/>
      </c>
      <c r="F282" s="85" t="str">
        <f t="array" ref="F282">IFERROR(INDEX(data!G$3:G$3000, SMALL(IF(ISBLANK($F$3),IF(data!$D$3:$D$3000=$D$3,ROW(data!G$3:G$3000)-ROW(data!G$3)+1),IF(data!$D$3:$D$3000=$D$3,IF(data!$E$3:$E$3000=$F$3, ROW(data!G$3:G$3000)-ROW(data!G$3)+1))),ROWS(data!G$3:G279))),"")</f>
        <v/>
      </c>
      <c r="G282" s="85" t="str">
        <f t="shared" si="4"/>
        <v/>
      </c>
    </row>
    <row r="283" spans="1:7">
      <c r="A283" s="88" t="str">
        <f t="array" ref="A283">IFERROR(INDEX(data!A$3:A$3000, SMALL(IF(ISBLANK($F$3),IF(data!$D$3:$D$3000=$D$3,ROW(data!A$3:A$3000)-ROW(data!A$3)+1),IF(data!$D$3:$D$3000=$D$3,IF(data!$E$3:$E$3000=$F$3, ROW(data!A$3:A$3000)-ROW(data!A$3)+1))),ROWS(data!A$3:A280))),"")</f>
        <v/>
      </c>
      <c r="B283" s="89" t="str">
        <f t="array" ref="B283">IFERROR(INDEX(data!B$3:B$3000, SMALL(IF(ISBLANK($F$3),IF(data!$D$3:$D$3000=$D$3,ROW(data!B$3:B$3000)-ROW(data!B$3)+1),IF(data!$D$3:$D$3000=$D$3,IF(data!$E$3:$E$3000=$F$3, ROW(data!B$3:B$3000)-ROW(data!B$3)+1))),ROWS(data!B$3:B280))),"")</f>
        <v/>
      </c>
      <c r="C283" s="84" t="str">
        <f t="array" ref="C283">IFERROR(INDEX(data!C$3:C$3000, SMALL(IF(ISBLANK($F$3),IF(data!$D$3:$D$3000=$D$3,ROW(data!C$3:C$3000)-ROW(data!C$3)+1),IF(data!$D$3:$D$3000=$D$3,IF(data!$E$3:$E$3000=$F$3, ROW(data!C$3:C$3000)-ROW(data!C$3)+1))),ROWS(data!C$3:C280))),"")</f>
        <v/>
      </c>
      <c r="D283" s="90" t="str">
        <f t="array" ref="D283">IFERROR(INDEX(data!E$3:E$3000, SMALL(IF(ISBLANK($F$3),IF(data!$D$3:$D$3000=$D$3,ROW(data!E$3:E$3000)-ROW(data!E$3)+1),IF(data!$D$3:$D$3000=$D$3,IF(data!$E$3:$E$3000=$F$3, ROW(data!E$3:E$3000)-ROW(data!E$3)+1))),ROWS(data!E$3:E280))),"")</f>
        <v/>
      </c>
      <c r="E283" s="85" t="str">
        <f t="array" ref="E283">IFERROR(INDEX(data!F$3:F$3000, SMALL(IF(ISBLANK($F$3),IF(data!$D$3:$D$3000=$D$3,ROW(data!F$3:F$3000)-ROW(data!F$3)+1),IF(data!$D$3:$D$3000=$D$3,IF(data!$E$3:$E$3000=$F$3, ROW(data!F$3:F$3000)-ROW(data!F$3)+1))),ROWS(data!F$3:F280))),"")</f>
        <v/>
      </c>
      <c r="F283" s="85" t="str">
        <f t="array" ref="F283">IFERROR(INDEX(data!G$3:G$3000, SMALL(IF(ISBLANK($F$3),IF(data!$D$3:$D$3000=$D$3,ROW(data!G$3:G$3000)-ROW(data!G$3)+1),IF(data!$D$3:$D$3000=$D$3,IF(data!$E$3:$E$3000=$F$3, ROW(data!G$3:G$3000)-ROW(data!G$3)+1))),ROWS(data!G$3:G280))),"")</f>
        <v/>
      </c>
      <c r="G283" s="85" t="str">
        <f t="shared" si="4"/>
        <v/>
      </c>
    </row>
    <row r="284" spans="1:7">
      <c r="A284" s="91" t="str">
        <f t="array" ref="A284">IFERROR(INDEX(data!A$3:A$3000, SMALL(IF(ISBLANK($F$3),IF(data!$D$3:$D$3000=$D$3,ROW(data!A$3:A$3000)-ROW(data!A$3)+1),IF(data!$D$3:$D$3000=$D$3,IF(data!$E$3:$E$3000=$F$3, ROW(data!A$3:A$3000)-ROW(data!A$3)+1))),ROWS(data!A$3:A281))),"")</f>
        <v/>
      </c>
      <c r="B284" s="92" t="str">
        <f t="array" ref="B284">IFERROR(INDEX(data!B$3:B$3000, SMALL(IF(ISBLANK($F$3),IF(data!$D$3:$D$3000=$D$3,ROW(data!B$3:B$3000)-ROW(data!B$3)+1),IF(data!$D$3:$D$3000=$D$3,IF(data!$E$3:$E$3000=$F$3, ROW(data!B$3:B$3000)-ROW(data!B$3)+1))),ROWS(data!B$3:B281))),"")</f>
        <v/>
      </c>
      <c r="C284" s="92" t="str">
        <f t="array" ref="C284">IFERROR(INDEX(data!C$3:C$3000, SMALL(IF(ISBLANK($F$3),IF(data!$D$3:$D$3000=$D$3,ROW(data!C$3:C$3000)-ROW(data!C$3)+1),IF(data!$D$3:$D$3000=$D$3,IF(data!$E$3:$E$3000=$F$3, ROW(data!C$3:C$3000)-ROW(data!C$3)+1))),ROWS(data!C$3:C281))),"")</f>
        <v/>
      </c>
      <c r="D284" s="91" t="str">
        <f t="array" ref="D284">IFERROR(INDEX(data!E$3:E$3000, SMALL(IF(ISBLANK($F$3),IF(data!$D$3:$D$3000=$D$3,ROW(data!E$3:E$3000)-ROW(data!E$3)+1),IF(data!$D$3:$D$3000=$D$3,IF(data!$E$3:$E$3000=$F$3, ROW(data!E$3:E$3000)-ROW(data!E$3)+1))),ROWS(data!E$3:E281))),"")</f>
        <v/>
      </c>
      <c r="E284" s="85" t="str">
        <f t="array" ref="E284">IFERROR(INDEX(data!F$3:F$3000, SMALL(IF(ISBLANK($F$3),IF(data!$D$3:$D$3000=$D$3,ROW(data!F$3:F$3000)-ROW(data!F$3)+1),IF(data!$D$3:$D$3000=$D$3,IF(data!$E$3:$E$3000=$F$3, ROW(data!F$3:F$3000)-ROW(data!F$3)+1))),ROWS(data!F$3:F281))),"")</f>
        <v/>
      </c>
      <c r="F284" s="85" t="str">
        <f t="array" ref="F284">IFERROR(INDEX(data!G$3:G$3000, SMALL(IF(ISBLANK($F$3),IF(data!$D$3:$D$3000=$D$3,ROW(data!G$3:G$3000)-ROW(data!G$3)+1),IF(data!$D$3:$D$3000=$D$3,IF(data!$E$3:$E$3000=$F$3, ROW(data!G$3:G$3000)-ROW(data!G$3)+1))),ROWS(data!G$3:G281))),"")</f>
        <v/>
      </c>
      <c r="G284" s="85" t="str">
        <f t="shared" si="4"/>
        <v/>
      </c>
    </row>
    <row r="285" spans="1:7">
      <c r="A285" s="88" t="str">
        <f t="array" ref="A285">IFERROR(INDEX(data!A$3:A$3000, SMALL(IF(ISBLANK($F$3),IF(data!$D$3:$D$3000=$D$3,ROW(data!A$3:A$3000)-ROW(data!A$3)+1),IF(data!$D$3:$D$3000=$D$3,IF(data!$E$3:$E$3000=$F$3, ROW(data!A$3:A$3000)-ROW(data!A$3)+1))),ROWS(data!A$3:A282))),"")</f>
        <v/>
      </c>
      <c r="B285" s="89" t="str">
        <f t="array" ref="B285">IFERROR(INDEX(data!B$3:B$3000, SMALL(IF(ISBLANK($F$3),IF(data!$D$3:$D$3000=$D$3,ROW(data!B$3:B$3000)-ROW(data!B$3)+1),IF(data!$D$3:$D$3000=$D$3,IF(data!$E$3:$E$3000=$F$3, ROW(data!B$3:B$3000)-ROW(data!B$3)+1))),ROWS(data!B$3:B282))),"")</f>
        <v/>
      </c>
      <c r="C285" s="84" t="str">
        <f t="array" ref="C285">IFERROR(INDEX(data!C$3:C$3000, SMALL(IF(ISBLANK($F$3),IF(data!$D$3:$D$3000=$D$3,ROW(data!C$3:C$3000)-ROW(data!C$3)+1),IF(data!$D$3:$D$3000=$D$3,IF(data!$E$3:$E$3000=$F$3, ROW(data!C$3:C$3000)-ROW(data!C$3)+1))),ROWS(data!C$3:C282))),"")</f>
        <v/>
      </c>
      <c r="D285" s="90" t="str">
        <f t="array" ref="D285">IFERROR(INDEX(data!E$3:E$3000, SMALL(IF(ISBLANK($F$3),IF(data!$D$3:$D$3000=$D$3,ROW(data!E$3:E$3000)-ROW(data!E$3)+1),IF(data!$D$3:$D$3000=$D$3,IF(data!$E$3:$E$3000=$F$3, ROW(data!E$3:E$3000)-ROW(data!E$3)+1))),ROWS(data!E$3:E282))),"")</f>
        <v/>
      </c>
      <c r="E285" s="85" t="str">
        <f t="array" ref="E285">IFERROR(INDEX(data!F$3:F$3000, SMALL(IF(ISBLANK($F$3),IF(data!$D$3:$D$3000=$D$3,ROW(data!F$3:F$3000)-ROW(data!F$3)+1),IF(data!$D$3:$D$3000=$D$3,IF(data!$E$3:$E$3000=$F$3, ROW(data!F$3:F$3000)-ROW(data!F$3)+1))),ROWS(data!F$3:F282))),"")</f>
        <v/>
      </c>
      <c r="F285" s="85" t="str">
        <f t="array" ref="F285">IFERROR(INDEX(data!G$3:G$3000, SMALL(IF(ISBLANK($F$3),IF(data!$D$3:$D$3000=$D$3,ROW(data!G$3:G$3000)-ROW(data!G$3)+1),IF(data!$D$3:$D$3000=$D$3,IF(data!$E$3:$E$3000=$F$3, ROW(data!G$3:G$3000)-ROW(data!G$3)+1))),ROWS(data!G$3:G282))),"")</f>
        <v/>
      </c>
      <c r="G285" s="85" t="str">
        <f t="shared" si="4"/>
        <v/>
      </c>
    </row>
    <row r="286" spans="1:7">
      <c r="A286" s="91" t="str">
        <f t="array" ref="A286">IFERROR(INDEX(data!A$3:A$3000, SMALL(IF(ISBLANK($F$3),IF(data!$D$3:$D$3000=$D$3,ROW(data!A$3:A$3000)-ROW(data!A$3)+1),IF(data!$D$3:$D$3000=$D$3,IF(data!$E$3:$E$3000=$F$3, ROW(data!A$3:A$3000)-ROW(data!A$3)+1))),ROWS(data!A$3:A283))),"")</f>
        <v/>
      </c>
      <c r="B286" s="92" t="str">
        <f t="array" ref="B286">IFERROR(INDEX(data!B$3:B$3000, SMALL(IF(ISBLANK($F$3),IF(data!$D$3:$D$3000=$D$3,ROW(data!B$3:B$3000)-ROW(data!B$3)+1),IF(data!$D$3:$D$3000=$D$3,IF(data!$E$3:$E$3000=$F$3, ROW(data!B$3:B$3000)-ROW(data!B$3)+1))),ROWS(data!B$3:B283))),"")</f>
        <v/>
      </c>
      <c r="C286" s="92" t="str">
        <f t="array" ref="C286">IFERROR(INDEX(data!C$3:C$3000, SMALL(IF(ISBLANK($F$3),IF(data!$D$3:$D$3000=$D$3,ROW(data!C$3:C$3000)-ROW(data!C$3)+1),IF(data!$D$3:$D$3000=$D$3,IF(data!$E$3:$E$3000=$F$3, ROW(data!C$3:C$3000)-ROW(data!C$3)+1))),ROWS(data!C$3:C283))),"")</f>
        <v/>
      </c>
      <c r="D286" s="91" t="str">
        <f t="array" ref="D286">IFERROR(INDEX(data!E$3:E$3000, SMALL(IF(ISBLANK($F$3),IF(data!$D$3:$D$3000=$D$3,ROW(data!E$3:E$3000)-ROW(data!E$3)+1),IF(data!$D$3:$D$3000=$D$3,IF(data!$E$3:$E$3000=$F$3, ROW(data!E$3:E$3000)-ROW(data!E$3)+1))),ROWS(data!E$3:E283))),"")</f>
        <v/>
      </c>
      <c r="E286" s="85" t="str">
        <f t="array" ref="E286">IFERROR(INDEX(data!F$3:F$3000, SMALL(IF(ISBLANK($F$3),IF(data!$D$3:$D$3000=$D$3,ROW(data!F$3:F$3000)-ROW(data!F$3)+1),IF(data!$D$3:$D$3000=$D$3,IF(data!$E$3:$E$3000=$F$3, ROW(data!F$3:F$3000)-ROW(data!F$3)+1))),ROWS(data!F$3:F283))),"")</f>
        <v/>
      </c>
      <c r="F286" s="85" t="str">
        <f t="array" ref="F286">IFERROR(INDEX(data!G$3:G$3000, SMALL(IF(ISBLANK($F$3),IF(data!$D$3:$D$3000=$D$3,ROW(data!G$3:G$3000)-ROW(data!G$3)+1),IF(data!$D$3:$D$3000=$D$3,IF(data!$E$3:$E$3000=$F$3, ROW(data!G$3:G$3000)-ROW(data!G$3)+1))),ROWS(data!G$3:G283))),"")</f>
        <v/>
      </c>
      <c r="G286" s="85" t="str">
        <f t="shared" si="4"/>
        <v/>
      </c>
    </row>
    <row r="287" spans="1:7">
      <c r="A287" s="88" t="str">
        <f t="array" ref="A287">IFERROR(INDEX(data!A$3:A$3000, SMALL(IF(ISBLANK($F$3),IF(data!$D$3:$D$3000=$D$3,ROW(data!A$3:A$3000)-ROW(data!A$3)+1),IF(data!$D$3:$D$3000=$D$3,IF(data!$E$3:$E$3000=$F$3, ROW(data!A$3:A$3000)-ROW(data!A$3)+1))),ROWS(data!A$3:A284))),"")</f>
        <v/>
      </c>
      <c r="B287" s="89" t="str">
        <f t="array" ref="B287">IFERROR(INDEX(data!B$3:B$3000, SMALL(IF(ISBLANK($F$3),IF(data!$D$3:$D$3000=$D$3,ROW(data!B$3:B$3000)-ROW(data!B$3)+1),IF(data!$D$3:$D$3000=$D$3,IF(data!$E$3:$E$3000=$F$3, ROW(data!B$3:B$3000)-ROW(data!B$3)+1))),ROWS(data!B$3:B284))),"")</f>
        <v/>
      </c>
      <c r="C287" s="84" t="str">
        <f t="array" ref="C287">IFERROR(INDEX(data!C$3:C$3000, SMALL(IF(ISBLANK($F$3),IF(data!$D$3:$D$3000=$D$3,ROW(data!C$3:C$3000)-ROW(data!C$3)+1),IF(data!$D$3:$D$3000=$D$3,IF(data!$E$3:$E$3000=$F$3, ROW(data!C$3:C$3000)-ROW(data!C$3)+1))),ROWS(data!C$3:C284))),"")</f>
        <v/>
      </c>
      <c r="D287" s="90" t="str">
        <f t="array" ref="D287">IFERROR(INDEX(data!E$3:E$3000, SMALL(IF(ISBLANK($F$3),IF(data!$D$3:$D$3000=$D$3,ROW(data!E$3:E$3000)-ROW(data!E$3)+1),IF(data!$D$3:$D$3000=$D$3,IF(data!$E$3:$E$3000=$F$3, ROW(data!E$3:E$3000)-ROW(data!E$3)+1))),ROWS(data!E$3:E284))),"")</f>
        <v/>
      </c>
      <c r="E287" s="85" t="str">
        <f t="array" ref="E287">IFERROR(INDEX(data!F$3:F$3000, SMALL(IF(ISBLANK($F$3),IF(data!$D$3:$D$3000=$D$3,ROW(data!F$3:F$3000)-ROW(data!F$3)+1),IF(data!$D$3:$D$3000=$D$3,IF(data!$E$3:$E$3000=$F$3, ROW(data!F$3:F$3000)-ROW(data!F$3)+1))),ROWS(data!F$3:F284))),"")</f>
        <v/>
      </c>
      <c r="F287" s="85" t="str">
        <f t="array" ref="F287">IFERROR(INDEX(data!G$3:G$3000, SMALL(IF(ISBLANK($F$3),IF(data!$D$3:$D$3000=$D$3,ROW(data!G$3:G$3000)-ROW(data!G$3)+1),IF(data!$D$3:$D$3000=$D$3,IF(data!$E$3:$E$3000=$F$3, ROW(data!G$3:G$3000)-ROW(data!G$3)+1))),ROWS(data!G$3:G284))),"")</f>
        <v/>
      </c>
      <c r="G287" s="85" t="str">
        <f t="shared" si="4"/>
        <v/>
      </c>
    </row>
    <row r="288" spans="1:7">
      <c r="A288" s="91" t="str">
        <f t="array" ref="A288">IFERROR(INDEX(data!A$3:A$3000, SMALL(IF(ISBLANK($F$3),IF(data!$D$3:$D$3000=$D$3,ROW(data!A$3:A$3000)-ROW(data!A$3)+1),IF(data!$D$3:$D$3000=$D$3,IF(data!$E$3:$E$3000=$F$3, ROW(data!A$3:A$3000)-ROW(data!A$3)+1))),ROWS(data!A$3:A285))),"")</f>
        <v/>
      </c>
      <c r="B288" s="92" t="str">
        <f t="array" ref="B288">IFERROR(INDEX(data!B$3:B$3000, SMALL(IF(ISBLANK($F$3),IF(data!$D$3:$D$3000=$D$3,ROW(data!B$3:B$3000)-ROW(data!B$3)+1),IF(data!$D$3:$D$3000=$D$3,IF(data!$E$3:$E$3000=$F$3, ROW(data!B$3:B$3000)-ROW(data!B$3)+1))),ROWS(data!B$3:B285))),"")</f>
        <v/>
      </c>
      <c r="C288" s="92" t="str">
        <f t="array" ref="C288">IFERROR(INDEX(data!C$3:C$3000, SMALL(IF(ISBLANK($F$3),IF(data!$D$3:$D$3000=$D$3,ROW(data!C$3:C$3000)-ROW(data!C$3)+1),IF(data!$D$3:$D$3000=$D$3,IF(data!$E$3:$E$3000=$F$3, ROW(data!C$3:C$3000)-ROW(data!C$3)+1))),ROWS(data!C$3:C285))),"")</f>
        <v/>
      </c>
      <c r="D288" s="91" t="str">
        <f t="array" ref="D288">IFERROR(INDEX(data!E$3:E$3000, SMALL(IF(ISBLANK($F$3),IF(data!$D$3:$D$3000=$D$3,ROW(data!E$3:E$3000)-ROW(data!E$3)+1),IF(data!$D$3:$D$3000=$D$3,IF(data!$E$3:$E$3000=$F$3, ROW(data!E$3:E$3000)-ROW(data!E$3)+1))),ROWS(data!E$3:E285))),"")</f>
        <v/>
      </c>
      <c r="E288" s="85" t="str">
        <f t="array" ref="E288">IFERROR(INDEX(data!F$3:F$3000, SMALL(IF(ISBLANK($F$3),IF(data!$D$3:$D$3000=$D$3,ROW(data!F$3:F$3000)-ROW(data!F$3)+1),IF(data!$D$3:$D$3000=$D$3,IF(data!$E$3:$E$3000=$F$3, ROW(data!F$3:F$3000)-ROW(data!F$3)+1))),ROWS(data!F$3:F285))),"")</f>
        <v/>
      </c>
      <c r="F288" s="85" t="str">
        <f t="array" ref="F288">IFERROR(INDEX(data!G$3:G$3000, SMALL(IF(ISBLANK($F$3),IF(data!$D$3:$D$3000=$D$3,ROW(data!G$3:G$3000)-ROW(data!G$3)+1),IF(data!$D$3:$D$3000=$D$3,IF(data!$E$3:$E$3000=$F$3, ROW(data!G$3:G$3000)-ROW(data!G$3)+1))),ROWS(data!G$3:G285))),"")</f>
        <v/>
      </c>
      <c r="G288" s="85" t="str">
        <f t="shared" si="4"/>
        <v/>
      </c>
    </row>
    <row r="289" spans="1:7">
      <c r="A289" s="88" t="str">
        <f t="array" ref="A289">IFERROR(INDEX(data!A$3:A$3000, SMALL(IF(ISBLANK($F$3),IF(data!$D$3:$D$3000=$D$3,ROW(data!A$3:A$3000)-ROW(data!A$3)+1),IF(data!$D$3:$D$3000=$D$3,IF(data!$E$3:$E$3000=$F$3, ROW(data!A$3:A$3000)-ROW(data!A$3)+1))),ROWS(data!A$3:A286))),"")</f>
        <v/>
      </c>
      <c r="B289" s="89" t="str">
        <f t="array" ref="B289">IFERROR(INDEX(data!B$3:B$3000, SMALL(IF(ISBLANK($F$3),IF(data!$D$3:$D$3000=$D$3,ROW(data!B$3:B$3000)-ROW(data!B$3)+1),IF(data!$D$3:$D$3000=$D$3,IF(data!$E$3:$E$3000=$F$3, ROW(data!B$3:B$3000)-ROW(data!B$3)+1))),ROWS(data!B$3:B286))),"")</f>
        <v/>
      </c>
      <c r="C289" s="84" t="str">
        <f t="array" ref="C289">IFERROR(INDEX(data!C$3:C$3000, SMALL(IF(ISBLANK($F$3),IF(data!$D$3:$D$3000=$D$3,ROW(data!C$3:C$3000)-ROW(data!C$3)+1),IF(data!$D$3:$D$3000=$D$3,IF(data!$E$3:$E$3000=$F$3, ROW(data!C$3:C$3000)-ROW(data!C$3)+1))),ROWS(data!C$3:C286))),"")</f>
        <v/>
      </c>
      <c r="D289" s="90" t="str">
        <f t="array" ref="D289">IFERROR(INDEX(data!E$3:E$3000, SMALL(IF(ISBLANK($F$3),IF(data!$D$3:$D$3000=$D$3,ROW(data!E$3:E$3000)-ROW(data!E$3)+1),IF(data!$D$3:$D$3000=$D$3,IF(data!$E$3:$E$3000=$F$3, ROW(data!E$3:E$3000)-ROW(data!E$3)+1))),ROWS(data!E$3:E286))),"")</f>
        <v/>
      </c>
      <c r="E289" s="85" t="str">
        <f t="array" ref="E289">IFERROR(INDEX(data!F$3:F$3000, SMALL(IF(ISBLANK($F$3),IF(data!$D$3:$D$3000=$D$3,ROW(data!F$3:F$3000)-ROW(data!F$3)+1),IF(data!$D$3:$D$3000=$D$3,IF(data!$E$3:$E$3000=$F$3, ROW(data!F$3:F$3000)-ROW(data!F$3)+1))),ROWS(data!F$3:F286))),"")</f>
        <v/>
      </c>
      <c r="F289" s="85" t="str">
        <f t="array" ref="F289">IFERROR(INDEX(data!G$3:G$3000, SMALL(IF(ISBLANK($F$3),IF(data!$D$3:$D$3000=$D$3,ROW(data!G$3:G$3000)-ROW(data!G$3)+1),IF(data!$D$3:$D$3000=$D$3,IF(data!$E$3:$E$3000=$F$3, ROW(data!G$3:G$3000)-ROW(data!G$3)+1))),ROWS(data!G$3:G286))),"")</f>
        <v/>
      </c>
      <c r="G289" s="85" t="str">
        <f t="shared" si="4"/>
        <v/>
      </c>
    </row>
    <row r="290" spans="1:7">
      <c r="A290" s="91" t="str">
        <f t="array" ref="A290">IFERROR(INDEX(data!A$3:A$3000, SMALL(IF(ISBLANK($F$3),IF(data!$D$3:$D$3000=$D$3,ROW(data!A$3:A$3000)-ROW(data!A$3)+1),IF(data!$D$3:$D$3000=$D$3,IF(data!$E$3:$E$3000=$F$3, ROW(data!A$3:A$3000)-ROW(data!A$3)+1))),ROWS(data!A$3:A287))),"")</f>
        <v/>
      </c>
      <c r="B290" s="92" t="str">
        <f t="array" ref="B290">IFERROR(INDEX(data!B$3:B$3000, SMALL(IF(ISBLANK($F$3),IF(data!$D$3:$D$3000=$D$3,ROW(data!B$3:B$3000)-ROW(data!B$3)+1),IF(data!$D$3:$D$3000=$D$3,IF(data!$E$3:$E$3000=$F$3, ROW(data!B$3:B$3000)-ROW(data!B$3)+1))),ROWS(data!B$3:B287))),"")</f>
        <v/>
      </c>
      <c r="C290" s="92" t="str">
        <f t="array" ref="C290">IFERROR(INDEX(data!C$3:C$3000, SMALL(IF(ISBLANK($F$3),IF(data!$D$3:$D$3000=$D$3,ROW(data!C$3:C$3000)-ROW(data!C$3)+1),IF(data!$D$3:$D$3000=$D$3,IF(data!$E$3:$E$3000=$F$3, ROW(data!C$3:C$3000)-ROW(data!C$3)+1))),ROWS(data!C$3:C287))),"")</f>
        <v/>
      </c>
      <c r="D290" s="91" t="str">
        <f t="array" ref="D290">IFERROR(INDEX(data!E$3:E$3000, SMALL(IF(ISBLANK($F$3),IF(data!$D$3:$D$3000=$D$3,ROW(data!E$3:E$3000)-ROW(data!E$3)+1),IF(data!$D$3:$D$3000=$D$3,IF(data!$E$3:$E$3000=$F$3, ROW(data!E$3:E$3000)-ROW(data!E$3)+1))),ROWS(data!E$3:E287))),"")</f>
        <v/>
      </c>
      <c r="E290" s="85" t="str">
        <f t="array" ref="E290">IFERROR(INDEX(data!F$3:F$3000, SMALL(IF(ISBLANK($F$3),IF(data!$D$3:$D$3000=$D$3,ROW(data!F$3:F$3000)-ROW(data!F$3)+1),IF(data!$D$3:$D$3000=$D$3,IF(data!$E$3:$E$3000=$F$3, ROW(data!F$3:F$3000)-ROW(data!F$3)+1))),ROWS(data!F$3:F287))),"")</f>
        <v/>
      </c>
      <c r="F290" s="85" t="str">
        <f t="array" ref="F290">IFERROR(INDEX(data!G$3:G$3000, SMALL(IF(ISBLANK($F$3),IF(data!$D$3:$D$3000=$D$3,ROW(data!G$3:G$3000)-ROW(data!G$3)+1),IF(data!$D$3:$D$3000=$D$3,IF(data!$E$3:$E$3000=$F$3, ROW(data!G$3:G$3000)-ROW(data!G$3)+1))),ROWS(data!G$3:G287))),"")</f>
        <v/>
      </c>
      <c r="G290" s="85" t="str">
        <f t="shared" si="4"/>
        <v/>
      </c>
    </row>
    <row r="291" spans="1:7">
      <c r="A291" s="88" t="str">
        <f t="array" ref="A291">IFERROR(INDEX(data!A$3:A$3000, SMALL(IF(ISBLANK($F$3),IF(data!$D$3:$D$3000=$D$3,ROW(data!A$3:A$3000)-ROW(data!A$3)+1),IF(data!$D$3:$D$3000=$D$3,IF(data!$E$3:$E$3000=$F$3, ROW(data!A$3:A$3000)-ROW(data!A$3)+1))),ROWS(data!A$3:A288))),"")</f>
        <v/>
      </c>
      <c r="B291" s="89" t="str">
        <f t="array" ref="B291">IFERROR(INDEX(data!B$3:B$3000, SMALL(IF(ISBLANK($F$3),IF(data!$D$3:$D$3000=$D$3,ROW(data!B$3:B$3000)-ROW(data!B$3)+1),IF(data!$D$3:$D$3000=$D$3,IF(data!$E$3:$E$3000=$F$3, ROW(data!B$3:B$3000)-ROW(data!B$3)+1))),ROWS(data!B$3:B288))),"")</f>
        <v/>
      </c>
      <c r="C291" s="84" t="str">
        <f t="array" ref="C291">IFERROR(INDEX(data!C$3:C$3000, SMALL(IF(ISBLANK($F$3),IF(data!$D$3:$D$3000=$D$3,ROW(data!C$3:C$3000)-ROW(data!C$3)+1),IF(data!$D$3:$D$3000=$D$3,IF(data!$E$3:$E$3000=$F$3, ROW(data!C$3:C$3000)-ROW(data!C$3)+1))),ROWS(data!C$3:C288))),"")</f>
        <v/>
      </c>
      <c r="D291" s="90" t="str">
        <f t="array" ref="D291">IFERROR(INDEX(data!E$3:E$3000, SMALL(IF(ISBLANK($F$3),IF(data!$D$3:$D$3000=$D$3,ROW(data!E$3:E$3000)-ROW(data!E$3)+1),IF(data!$D$3:$D$3000=$D$3,IF(data!$E$3:$E$3000=$F$3, ROW(data!E$3:E$3000)-ROW(data!E$3)+1))),ROWS(data!E$3:E288))),"")</f>
        <v/>
      </c>
      <c r="E291" s="85" t="str">
        <f t="array" ref="E291">IFERROR(INDEX(data!F$3:F$3000, SMALL(IF(ISBLANK($F$3),IF(data!$D$3:$D$3000=$D$3,ROW(data!F$3:F$3000)-ROW(data!F$3)+1),IF(data!$D$3:$D$3000=$D$3,IF(data!$E$3:$E$3000=$F$3, ROW(data!F$3:F$3000)-ROW(data!F$3)+1))),ROWS(data!F$3:F288))),"")</f>
        <v/>
      </c>
      <c r="F291" s="85" t="str">
        <f t="array" ref="F291">IFERROR(INDEX(data!G$3:G$3000, SMALL(IF(ISBLANK($F$3),IF(data!$D$3:$D$3000=$D$3,ROW(data!G$3:G$3000)-ROW(data!G$3)+1),IF(data!$D$3:$D$3000=$D$3,IF(data!$E$3:$E$3000=$F$3, ROW(data!G$3:G$3000)-ROW(data!G$3)+1))),ROWS(data!G$3:G288))),"")</f>
        <v/>
      </c>
      <c r="G291" s="85" t="str">
        <f t="shared" si="4"/>
        <v/>
      </c>
    </row>
    <row r="292" spans="1:7">
      <c r="A292" s="91" t="str">
        <f t="array" ref="A292">IFERROR(INDEX(data!A$3:A$3000, SMALL(IF(ISBLANK($F$3),IF(data!$D$3:$D$3000=$D$3,ROW(data!A$3:A$3000)-ROW(data!A$3)+1),IF(data!$D$3:$D$3000=$D$3,IF(data!$E$3:$E$3000=$F$3, ROW(data!A$3:A$3000)-ROW(data!A$3)+1))),ROWS(data!A$3:A289))),"")</f>
        <v/>
      </c>
      <c r="B292" s="92" t="str">
        <f t="array" ref="B292">IFERROR(INDEX(data!B$3:B$3000, SMALL(IF(ISBLANK($F$3),IF(data!$D$3:$D$3000=$D$3,ROW(data!B$3:B$3000)-ROW(data!B$3)+1),IF(data!$D$3:$D$3000=$D$3,IF(data!$E$3:$E$3000=$F$3, ROW(data!B$3:B$3000)-ROW(data!B$3)+1))),ROWS(data!B$3:B289))),"")</f>
        <v/>
      </c>
      <c r="C292" s="92" t="str">
        <f t="array" ref="C292">IFERROR(INDEX(data!C$3:C$3000, SMALL(IF(ISBLANK($F$3),IF(data!$D$3:$D$3000=$D$3,ROW(data!C$3:C$3000)-ROW(data!C$3)+1),IF(data!$D$3:$D$3000=$D$3,IF(data!$E$3:$E$3000=$F$3, ROW(data!C$3:C$3000)-ROW(data!C$3)+1))),ROWS(data!C$3:C289))),"")</f>
        <v/>
      </c>
      <c r="D292" s="91" t="str">
        <f t="array" ref="D292">IFERROR(INDEX(data!E$3:E$3000, SMALL(IF(ISBLANK($F$3),IF(data!$D$3:$D$3000=$D$3,ROW(data!E$3:E$3000)-ROW(data!E$3)+1),IF(data!$D$3:$D$3000=$D$3,IF(data!$E$3:$E$3000=$F$3, ROW(data!E$3:E$3000)-ROW(data!E$3)+1))),ROWS(data!E$3:E289))),"")</f>
        <v/>
      </c>
      <c r="E292" s="85" t="str">
        <f t="array" ref="E292">IFERROR(INDEX(data!F$3:F$3000, SMALL(IF(ISBLANK($F$3),IF(data!$D$3:$D$3000=$D$3,ROW(data!F$3:F$3000)-ROW(data!F$3)+1),IF(data!$D$3:$D$3000=$D$3,IF(data!$E$3:$E$3000=$F$3, ROW(data!F$3:F$3000)-ROW(data!F$3)+1))),ROWS(data!F$3:F289))),"")</f>
        <v/>
      </c>
      <c r="F292" s="85" t="str">
        <f t="array" ref="F292">IFERROR(INDEX(data!G$3:G$3000, SMALL(IF(ISBLANK($F$3),IF(data!$D$3:$D$3000=$D$3,ROW(data!G$3:G$3000)-ROW(data!G$3)+1),IF(data!$D$3:$D$3000=$D$3,IF(data!$E$3:$E$3000=$F$3, ROW(data!G$3:G$3000)-ROW(data!G$3)+1))),ROWS(data!G$3:G289))),"")</f>
        <v/>
      </c>
      <c r="G292" s="85" t="str">
        <f t="shared" si="4"/>
        <v/>
      </c>
    </row>
    <row r="293" spans="1:7">
      <c r="A293" s="88" t="str">
        <f t="array" ref="A293">IFERROR(INDEX(data!A$3:A$3000, SMALL(IF(ISBLANK($F$3),IF(data!$D$3:$D$3000=$D$3,ROW(data!A$3:A$3000)-ROW(data!A$3)+1),IF(data!$D$3:$D$3000=$D$3,IF(data!$E$3:$E$3000=$F$3, ROW(data!A$3:A$3000)-ROW(data!A$3)+1))),ROWS(data!A$3:A290))),"")</f>
        <v/>
      </c>
      <c r="B293" s="89" t="str">
        <f t="array" ref="B293">IFERROR(INDEX(data!B$3:B$3000, SMALL(IF(ISBLANK($F$3),IF(data!$D$3:$D$3000=$D$3,ROW(data!B$3:B$3000)-ROW(data!B$3)+1),IF(data!$D$3:$D$3000=$D$3,IF(data!$E$3:$E$3000=$F$3, ROW(data!B$3:B$3000)-ROW(data!B$3)+1))),ROWS(data!B$3:B290))),"")</f>
        <v/>
      </c>
      <c r="C293" s="84" t="str">
        <f t="array" ref="C293">IFERROR(INDEX(data!C$3:C$3000, SMALL(IF(ISBLANK($F$3),IF(data!$D$3:$D$3000=$D$3,ROW(data!C$3:C$3000)-ROW(data!C$3)+1),IF(data!$D$3:$D$3000=$D$3,IF(data!$E$3:$E$3000=$F$3, ROW(data!C$3:C$3000)-ROW(data!C$3)+1))),ROWS(data!C$3:C290))),"")</f>
        <v/>
      </c>
      <c r="D293" s="90" t="str">
        <f t="array" ref="D293">IFERROR(INDEX(data!E$3:E$3000, SMALL(IF(ISBLANK($F$3),IF(data!$D$3:$D$3000=$D$3,ROW(data!E$3:E$3000)-ROW(data!E$3)+1),IF(data!$D$3:$D$3000=$D$3,IF(data!$E$3:$E$3000=$F$3, ROW(data!E$3:E$3000)-ROW(data!E$3)+1))),ROWS(data!E$3:E290))),"")</f>
        <v/>
      </c>
      <c r="E293" s="85" t="str">
        <f t="array" ref="E293">IFERROR(INDEX(data!F$3:F$3000, SMALL(IF(ISBLANK($F$3),IF(data!$D$3:$D$3000=$D$3,ROW(data!F$3:F$3000)-ROW(data!F$3)+1),IF(data!$D$3:$D$3000=$D$3,IF(data!$E$3:$E$3000=$F$3, ROW(data!F$3:F$3000)-ROW(data!F$3)+1))),ROWS(data!F$3:F290))),"")</f>
        <v/>
      </c>
      <c r="F293" s="85" t="str">
        <f t="array" ref="F293">IFERROR(INDEX(data!G$3:G$3000, SMALL(IF(ISBLANK($F$3),IF(data!$D$3:$D$3000=$D$3,ROW(data!G$3:G$3000)-ROW(data!G$3)+1),IF(data!$D$3:$D$3000=$D$3,IF(data!$E$3:$E$3000=$F$3, ROW(data!G$3:G$3000)-ROW(data!G$3)+1))),ROWS(data!G$3:G290))),"")</f>
        <v/>
      </c>
      <c r="G293" s="85" t="str">
        <f t="shared" si="4"/>
        <v/>
      </c>
    </row>
    <row r="294" spans="1:7">
      <c r="A294" s="91" t="str">
        <f t="array" ref="A294">IFERROR(INDEX(data!A$3:A$3000, SMALL(IF(ISBLANK($F$3),IF(data!$D$3:$D$3000=$D$3,ROW(data!A$3:A$3000)-ROW(data!A$3)+1),IF(data!$D$3:$D$3000=$D$3,IF(data!$E$3:$E$3000=$F$3, ROW(data!A$3:A$3000)-ROW(data!A$3)+1))),ROWS(data!A$3:A291))),"")</f>
        <v/>
      </c>
      <c r="B294" s="92" t="str">
        <f t="array" ref="B294">IFERROR(INDEX(data!B$3:B$3000, SMALL(IF(ISBLANK($F$3),IF(data!$D$3:$D$3000=$D$3,ROW(data!B$3:B$3000)-ROW(data!B$3)+1),IF(data!$D$3:$D$3000=$D$3,IF(data!$E$3:$E$3000=$F$3, ROW(data!B$3:B$3000)-ROW(data!B$3)+1))),ROWS(data!B$3:B291))),"")</f>
        <v/>
      </c>
      <c r="C294" s="92" t="str">
        <f t="array" ref="C294">IFERROR(INDEX(data!C$3:C$3000, SMALL(IF(ISBLANK($F$3),IF(data!$D$3:$D$3000=$D$3,ROW(data!C$3:C$3000)-ROW(data!C$3)+1),IF(data!$D$3:$D$3000=$D$3,IF(data!$E$3:$E$3000=$F$3, ROW(data!C$3:C$3000)-ROW(data!C$3)+1))),ROWS(data!C$3:C291))),"")</f>
        <v/>
      </c>
      <c r="D294" s="91" t="str">
        <f t="array" ref="D294">IFERROR(INDEX(data!E$3:E$3000, SMALL(IF(ISBLANK($F$3),IF(data!$D$3:$D$3000=$D$3,ROW(data!E$3:E$3000)-ROW(data!E$3)+1),IF(data!$D$3:$D$3000=$D$3,IF(data!$E$3:$E$3000=$F$3, ROW(data!E$3:E$3000)-ROW(data!E$3)+1))),ROWS(data!E$3:E291))),"")</f>
        <v/>
      </c>
      <c r="E294" s="85" t="str">
        <f t="array" ref="E294">IFERROR(INDEX(data!F$3:F$3000, SMALL(IF(ISBLANK($F$3),IF(data!$D$3:$D$3000=$D$3,ROW(data!F$3:F$3000)-ROW(data!F$3)+1),IF(data!$D$3:$D$3000=$D$3,IF(data!$E$3:$E$3000=$F$3, ROW(data!F$3:F$3000)-ROW(data!F$3)+1))),ROWS(data!F$3:F291))),"")</f>
        <v/>
      </c>
      <c r="F294" s="85" t="str">
        <f t="array" ref="F294">IFERROR(INDEX(data!G$3:G$3000, SMALL(IF(ISBLANK($F$3),IF(data!$D$3:$D$3000=$D$3,ROW(data!G$3:G$3000)-ROW(data!G$3)+1),IF(data!$D$3:$D$3000=$D$3,IF(data!$E$3:$E$3000=$F$3, ROW(data!G$3:G$3000)-ROW(data!G$3)+1))),ROWS(data!G$3:G291))),"")</f>
        <v/>
      </c>
      <c r="G294" s="85" t="str">
        <f t="shared" si="4"/>
        <v/>
      </c>
    </row>
    <row r="295" spans="1:7">
      <c r="A295" s="88" t="str">
        <f t="array" ref="A295">IFERROR(INDEX(data!A$3:A$3000, SMALL(IF(ISBLANK($F$3),IF(data!$D$3:$D$3000=$D$3,ROW(data!A$3:A$3000)-ROW(data!A$3)+1),IF(data!$D$3:$D$3000=$D$3,IF(data!$E$3:$E$3000=$F$3, ROW(data!A$3:A$3000)-ROW(data!A$3)+1))),ROWS(data!A$3:A292))),"")</f>
        <v/>
      </c>
      <c r="B295" s="89" t="str">
        <f t="array" ref="B295">IFERROR(INDEX(data!B$3:B$3000, SMALL(IF(ISBLANK($F$3),IF(data!$D$3:$D$3000=$D$3,ROW(data!B$3:B$3000)-ROW(data!B$3)+1),IF(data!$D$3:$D$3000=$D$3,IF(data!$E$3:$E$3000=$F$3, ROW(data!B$3:B$3000)-ROW(data!B$3)+1))),ROWS(data!B$3:B292))),"")</f>
        <v/>
      </c>
      <c r="C295" s="84" t="str">
        <f t="array" ref="C295">IFERROR(INDEX(data!C$3:C$3000, SMALL(IF(ISBLANK($F$3),IF(data!$D$3:$D$3000=$D$3,ROW(data!C$3:C$3000)-ROW(data!C$3)+1),IF(data!$D$3:$D$3000=$D$3,IF(data!$E$3:$E$3000=$F$3, ROW(data!C$3:C$3000)-ROW(data!C$3)+1))),ROWS(data!C$3:C292))),"")</f>
        <v/>
      </c>
      <c r="D295" s="90" t="str">
        <f t="array" ref="D295">IFERROR(INDEX(data!E$3:E$3000, SMALL(IF(ISBLANK($F$3),IF(data!$D$3:$D$3000=$D$3,ROW(data!E$3:E$3000)-ROW(data!E$3)+1),IF(data!$D$3:$D$3000=$D$3,IF(data!$E$3:$E$3000=$F$3, ROW(data!E$3:E$3000)-ROW(data!E$3)+1))),ROWS(data!E$3:E292))),"")</f>
        <v/>
      </c>
      <c r="E295" s="85" t="str">
        <f t="array" ref="E295">IFERROR(INDEX(data!F$3:F$3000, SMALL(IF(ISBLANK($F$3),IF(data!$D$3:$D$3000=$D$3,ROW(data!F$3:F$3000)-ROW(data!F$3)+1),IF(data!$D$3:$D$3000=$D$3,IF(data!$E$3:$E$3000=$F$3, ROW(data!F$3:F$3000)-ROW(data!F$3)+1))),ROWS(data!F$3:F292))),"")</f>
        <v/>
      </c>
      <c r="F295" s="85" t="str">
        <f t="array" ref="F295">IFERROR(INDEX(data!G$3:G$3000, SMALL(IF(ISBLANK($F$3),IF(data!$D$3:$D$3000=$D$3,ROW(data!G$3:G$3000)-ROW(data!G$3)+1),IF(data!$D$3:$D$3000=$D$3,IF(data!$E$3:$E$3000=$F$3, ROW(data!G$3:G$3000)-ROW(data!G$3)+1))),ROWS(data!G$3:G292))),"")</f>
        <v/>
      </c>
      <c r="G295" s="85" t="str">
        <f t="shared" si="4"/>
        <v/>
      </c>
    </row>
    <row r="296" spans="1:7">
      <c r="A296" s="91" t="str">
        <f t="array" ref="A296">IFERROR(INDEX(data!A$3:A$3000, SMALL(IF(ISBLANK($F$3),IF(data!$D$3:$D$3000=$D$3,ROW(data!A$3:A$3000)-ROW(data!A$3)+1),IF(data!$D$3:$D$3000=$D$3,IF(data!$E$3:$E$3000=$F$3, ROW(data!A$3:A$3000)-ROW(data!A$3)+1))),ROWS(data!A$3:A293))),"")</f>
        <v/>
      </c>
      <c r="B296" s="92" t="str">
        <f t="array" ref="B296">IFERROR(INDEX(data!B$3:B$3000, SMALL(IF(ISBLANK($F$3),IF(data!$D$3:$D$3000=$D$3,ROW(data!B$3:B$3000)-ROW(data!B$3)+1),IF(data!$D$3:$D$3000=$D$3,IF(data!$E$3:$E$3000=$F$3, ROW(data!B$3:B$3000)-ROW(data!B$3)+1))),ROWS(data!B$3:B293))),"")</f>
        <v/>
      </c>
      <c r="C296" s="92" t="str">
        <f t="array" ref="C296">IFERROR(INDEX(data!C$3:C$3000, SMALL(IF(ISBLANK($F$3),IF(data!$D$3:$D$3000=$D$3,ROW(data!C$3:C$3000)-ROW(data!C$3)+1),IF(data!$D$3:$D$3000=$D$3,IF(data!$E$3:$E$3000=$F$3, ROW(data!C$3:C$3000)-ROW(data!C$3)+1))),ROWS(data!C$3:C293))),"")</f>
        <v/>
      </c>
      <c r="D296" s="91" t="str">
        <f t="array" ref="D296">IFERROR(INDEX(data!E$3:E$3000, SMALL(IF(ISBLANK($F$3),IF(data!$D$3:$D$3000=$D$3,ROW(data!E$3:E$3000)-ROW(data!E$3)+1),IF(data!$D$3:$D$3000=$D$3,IF(data!$E$3:$E$3000=$F$3, ROW(data!E$3:E$3000)-ROW(data!E$3)+1))),ROWS(data!E$3:E293))),"")</f>
        <v/>
      </c>
      <c r="E296" s="85" t="str">
        <f t="array" ref="E296">IFERROR(INDEX(data!F$3:F$3000, SMALL(IF(ISBLANK($F$3),IF(data!$D$3:$D$3000=$D$3,ROW(data!F$3:F$3000)-ROW(data!F$3)+1),IF(data!$D$3:$D$3000=$D$3,IF(data!$E$3:$E$3000=$F$3, ROW(data!F$3:F$3000)-ROW(data!F$3)+1))),ROWS(data!F$3:F293))),"")</f>
        <v/>
      </c>
      <c r="F296" s="85" t="str">
        <f t="array" ref="F296">IFERROR(INDEX(data!G$3:G$3000, SMALL(IF(ISBLANK($F$3),IF(data!$D$3:$D$3000=$D$3,ROW(data!G$3:G$3000)-ROW(data!G$3)+1),IF(data!$D$3:$D$3000=$D$3,IF(data!$E$3:$E$3000=$F$3, ROW(data!G$3:G$3000)-ROW(data!G$3)+1))),ROWS(data!G$3:G293))),"")</f>
        <v/>
      </c>
      <c r="G296" s="85" t="str">
        <f t="shared" si="4"/>
        <v/>
      </c>
    </row>
    <row r="297" spans="1:7">
      <c r="A297" s="88" t="str">
        <f t="array" ref="A297">IFERROR(INDEX(data!A$3:A$3000, SMALL(IF(ISBLANK($F$3),IF(data!$D$3:$D$3000=$D$3,ROW(data!A$3:A$3000)-ROW(data!A$3)+1),IF(data!$D$3:$D$3000=$D$3,IF(data!$E$3:$E$3000=$F$3, ROW(data!A$3:A$3000)-ROW(data!A$3)+1))),ROWS(data!A$3:A294))),"")</f>
        <v/>
      </c>
      <c r="B297" s="89" t="str">
        <f t="array" ref="B297">IFERROR(INDEX(data!B$3:B$3000, SMALL(IF(ISBLANK($F$3),IF(data!$D$3:$D$3000=$D$3,ROW(data!B$3:B$3000)-ROW(data!B$3)+1),IF(data!$D$3:$D$3000=$D$3,IF(data!$E$3:$E$3000=$F$3, ROW(data!B$3:B$3000)-ROW(data!B$3)+1))),ROWS(data!B$3:B294))),"")</f>
        <v/>
      </c>
      <c r="C297" s="84" t="str">
        <f t="array" ref="C297">IFERROR(INDEX(data!C$3:C$3000, SMALL(IF(ISBLANK($F$3),IF(data!$D$3:$D$3000=$D$3,ROW(data!C$3:C$3000)-ROW(data!C$3)+1),IF(data!$D$3:$D$3000=$D$3,IF(data!$E$3:$E$3000=$F$3, ROW(data!C$3:C$3000)-ROW(data!C$3)+1))),ROWS(data!C$3:C294))),"")</f>
        <v/>
      </c>
      <c r="D297" s="90" t="str">
        <f t="array" ref="D297">IFERROR(INDEX(data!E$3:E$3000, SMALL(IF(ISBLANK($F$3),IF(data!$D$3:$D$3000=$D$3,ROW(data!E$3:E$3000)-ROW(data!E$3)+1),IF(data!$D$3:$D$3000=$D$3,IF(data!$E$3:$E$3000=$F$3, ROW(data!E$3:E$3000)-ROW(data!E$3)+1))),ROWS(data!E$3:E294))),"")</f>
        <v/>
      </c>
      <c r="E297" s="85" t="str">
        <f t="array" ref="E297">IFERROR(INDEX(data!F$3:F$3000, SMALL(IF(ISBLANK($F$3),IF(data!$D$3:$D$3000=$D$3,ROW(data!F$3:F$3000)-ROW(data!F$3)+1),IF(data!$D$3:$D$3000=$D$3,IF(data!$E$3:$E$3000=$F$3, ROW(data!F$3:F$3000)-ROW(data!F$3)+1))),ROWS(data!F$3:F294))),"")</f>
        <v/>
      </c>
      <c r="F297" s="85" t="str">
        <f t="array" ref="F297">IFERROR(INDEX(data!G$3:G$3000, SMALL(IF(ISBLANK($F$3),IF(data!$D$3:$D$3000=$D$3,ROW(data!G$3:G$3000)-ROW(data!G$3)+1),IF(data!$D$3:$D$3000=$D$3,IF(data!$E$3:$E$3000=$F$3, ROW(data!G$3:G$3000)-ROW(data!G$3)+1))),ROWS(data!G$3:G294))),"")</f>
        <v/>
      </c>
      <c r="G297" s="85" t="str">
        <f t="shared" si="4"/>
        <v/>
      </c>
    </row>
    <row r="298" spans="1:7">
      <c r="A298" s="91" t="str">
        <f t="array" ref="A298">IFERROR(INDEX(data!A$3:A$3000, SMALL(IF(ISBLANK($F$3),IF(data!$D$3:$D$3000=$D$3,ROW(data!A$3:A$3000)-ROW(data!A$3)+1),IF(data!$D$3:$D$3000=$D$3,IF(data!$E$3:$E$3000=$F$3, ROW(data!A$3:A$3000)-ROW(data!A$3)+1))),ROWS(data!A$3:A295))),"")</f>
        <v/>
      </c>
      <c r="B298" s="92" t="str">
        <f t="array" ref="B298">IFERROR(INDEX(data!B$3:B$3000, SMALL(IF(ISBLANK($F$3),IF(data!$D$3:$D$3000=$D$3,ROW(data!B$3:B$3000)-ROW(data!B$3)+1),IF(data!$D$3:$D$3000=$D$3,IF(data!$E$3:$E$3000=$F$3, ROW(data!B$3:B$3000)-ROW(data!B$3)+1))),ROWS(data!B$3:B295))),"")</f>
        <v/>
      </c>
      <c r="C298" s="92" t="str">
        <f t="array" ref="C298">IFERROR(INDEX(data!C$3:C$3000, SMALL(IF(ISBLANK($F$3),IF(data!$D$3:$D$3000=$D$3,ROW(data!C$3:C$3000)-ROW(data!C$3)+1),IF(data!$D$3:$D$3000=$D$3,IF(data!$E$3:$E$3000=$F$3, ROW(data!C$3:C$3000)-ROW(data!C$3)+1))),ROWS(data!C$3:C295))),"")</f>
        <v/>
      </c>
      <c r="D298" s="91" t="str">
        <f t="array" ref="D298">IFERROR(INDEX(data!E$3:E$3000, SMALL(IF(ISBLANK($F$3),IF(data!$D$3:$D$3000=$D$3,ROW(data!E$3:E$3000)-ROW(data!E$3)+1),IF(data!$D$3:$D$3000=$D$3,IF(data!$E$3:$E$3000=$F$3, ROW(data!E$3:E$3000)-ROW(data!E$3)+1))),ROWS(data!E$3:E295))),"")</f>
        <v/>
      </c>
      <c r="E298" s="85" t="str">
        <f t="array" ref="E298">IFERROR(INDEX(data!F$3:F$3000, SMALL(IF(ISBLANK($F$3),IF(data!$D$3:$D$3000=$D$3,ROW(data!F$3:F$3000)-ROW(data!F$3)+1),IF(data!$D$3:$D$3000=$D$3,IF(data!$E$3:$E$3000=$F$3, ROW(data!F$3:F$3000)-ROW(data!F$3)+1))),ROWS(data!F$3:F295))),"")</f>
        <v/>
      </c>
      <c r="F298" s="85" t="str">
        <f t="array" ref="F298">IFERROR(INDEX(data!G$3:G$3000, SMALL(IF(ISBLANK($F$3),IF(data!$D$3:$D$3000=$D$3,ROW(data!G$3:G$3000)-ROW(data!G$3)+1),IF(data!$D$3:$D$3000=$D$3,IF(data!$E$3:$E$3000=$F$3, ROW(data!G$3:G$3000)-ROW(data!G$3)+1))),ROWS(data!G$3:G295))),"")</f>
        <v/>
      </c>
      <c r="G298" s="85" t="str">
        <f t="shared" si="4"/>
        <v/>
      </c>
    </row>
    <row r="299" spans="1:7">
      <c r="A299" s="88" t="str">
        <f t="array" ref="A299">IFERROR(INDEX(data!A$3:A$3000, SMALL(IF(ISBLANK($F$3),IF(data!$D$3:$D$3000=$D$3,ROW(data!A$3:A$3000)-ROW(data!A$3)+1),IF(data!$D$3:$D$3000=$D$3,IF(data!$E$3:$E$3000=$F$3, ROW(data!A$3:A$3000)-ROW(data!A$3)+1))),ROWS(data!A$3:A296))),"")</f>
        <v/>
      </c>
      <c r="B299" s="89" t="str">
        <f t="array" ref="B299">IFERROR(INDEX(data!B$3:B$3000, SMALL(IF(ISBLANK($F$3),IF(data!$D$3:$D$3000=$D$3,ROW(data!B$3:B$3000)-ROW(data!B$3)+1),IF(data!$D$3:$D$3000=$D$3,IF(data!$E$3:$E$3000=$F$3, ROW(data!B$3:B$3000)-ROW(data!B$3)+1))),ROWS(data!B$3:B296))),"")</f>
        <v/>
      </c>
      <c r="C299" s="84" t="str">
        <f t="array" ref="C299">IFERROR(INDEX(data!C$3:C$3000, SMALL(IF(ISBLANK($F$3),IF(data!$D$3:$D$3000=$D$3,ROW(data!C$3:C$3000)-ROW(data!C$3)+1),IF(data!$D$3:$D$3000=$D$3,IF(data!$E$3:$E$3000=$F$3, ROW(data!C$3:C$3000)-ROW(data!C$3)+1))),ROWS(data!C$3:C296))),"")</f>
        <v/>
      </c>
      <c r="D299" s="90" t="str">
        <f t="array" ref="D299">IFERROR(INDEX(data!E$3:E$3000, SMALL(IF(ISBLANK($F$3),IF(data!$D$3:$D$3000=$D$3,ROW(data!E$3:E$3000)-ROW(data!E$3)+1),IF(data!$D$3:$D$3000=$D$3,IF(data!$E$3:$E$3000=$F$3, ROW(data!E$3:E$3000)-ROW(data!E$3)+1))),ROWS(data!E$3:E296))),"")</f>
        <v/>
      </c>
      <c r="E299" s="85" t="str">
        <f t="array" ref="E299">IFERROR(INDEX(data!F$3:F$3000, SMALL(IF(ISBLANK($F$3),IF(data!$D$3:$D$3000=$D$3,ROW(data!F$3:F$3000)-ROW(data!F$3)+1),IF(data!$D$3:$D$3000=$D$3,IF(data!$E$3:$E$3000=$F$3, ROW(data!F$3:F$3000)-ROW(data!F$3)+1))),ROWS(data!F$3:F296))),"")</f>
        <v/>
      </c>
      <c r="F299" s="85" t="str">
        <f t="array" ref="F299">IFERROR(INDEX(data!G$3:G$3000, SMALL(IF(ISBLANK($F$3),IF(data!$D$3:$D$3000=$D$3,ROW(data!G$3:G$3000)-ROW(data!G$3)+1),IF(data!$D$3:$D$3000=$D$3,IF(data!$E$3:$E$3000=$F$3, ROW(data!G$3:G$3000)-ROW(data!G$3)+1))),ROWS(data!G$3:G296))),"")</f>
        <v/>
      </c>
      <c r="G299" s="85" t="str">
        <f t="shared" ref="G299:G362" si="5">IF(OR(ISNUMBER(F299), ISNUMBER(E299)),G298+E299-F299, "")</f>
        <v/>
      </c>
    </row>
    <row r="300" spans="1:7">
      <c r="A300" s="91" t="str">
        <f t="array" ref="A300">IFERROR(INDEX(data!A$3:A$3000, SMALL(IF(ISBLANK($F$3),IF(data!$D$3:$D$3000=$D$3,ROW(data!A$3:A$3000)-ROW(data!A$3)+1),IF(data!$D$3:$D$3000=$D$3,IF(data!$E$3:$E$3000=$F$3, ROW(data!A$3:A$3000)-ROW(data!A$3)+1))),ROWS(data!A$3:A297))),"")</f>
        <v/>
      </c>
      <c r="B300" s="92" t="str">
        <f t="array" ref="B300">IFERROR(INDEX(data!B$3:B$3000, SMALL(IF(ISBLANK($F$3),IF(data!$D$3:$D$3000=$D$3,ROW(data!B$3:B$3000)-ROW(data!B$3)+1),IF(data!$D$3:$D$3000=$D$3,IF(data!$E$3:$E$3000=$F$3, ROW(data!B$3:B$3000)-ROW(data!B$3)+1))),ROWS(data!B$3:B297))),"")</f>
        <v/>
      </c>
      <c r="C300" s="92" t="str">
        <f t="array" ref="C300">IFERROR(INDEX(data!C$3:C$3000, SMALL(IF(ISBLANK($F$3),IF(data!$D$3:$D$3000=$D$3,ROW(data!C$3:C$3000)-ROW(data!C$3)+1),IF(data!$D$3:$D$3000=$D$3,IF(data!$E$3:$E$3000=$F$3, ROW(data!C$3:C$3000)-ROW(data!C$3)+1))),ROWS(data!C$3:C297))),"")</f>
        <v/>
      </c>
      <c r="D300" s="91" t="str">
        <f t="array" ref="D300">IFERROR(INDEX(data!E$3:E$3000, SMALL(IF(ISBLANK($F$3),IF(data!$D$3:$D$3000=$D$3,ROW(data!E$3:E$3000)-ROW(data!E$3)+1),IF(data!$D$3:$D$3000=$D$3,IF(data!$E$3:$E$3000=$F$3, ROW(data!E$3:E$3000)-ROW(data!E$3)+1))),ROWS(data!E$3:E297))),"")</f>
        <v/>
      </c>
      <c r="E300" s="85" t="str">
        <f t="array" ref="E300">IFERROR(INDEX(data!F$3:F$3000, SMALL(IF(ISBLANK($F$3),IF(data!$D$3:$D$3000=$D$3,ROW(data!F$3:F$3000)-ROW(data!F$3)+1),IF(data!$D$3:$D$3000=$D$3,IF(data!$E$3:$E$3000=$F$3, ROW(data!F$3:F$3000)-ROW(data!F$3)+1))),ROWS(data!F$3:F297))),"")</f>
        <v/>
      </c>
      <c r="F300" s="85" t="str">
        <f t="array" ref="F300">IFERROR(INDEX(data!G$3:G$3000, SMALL(IF(ISBLANK($F$3),IF(data!$D$3:$D$3000=$D$3,ROW(data!G$3:G$3000)-ROW(data!G$3)+1),IF(data!$D$3:$D$3000=$D$3,IF(data!$E$3:$E$3000=$F$3, ROW(data!G$3:G$3000)-ROW(data!G$3)+1))),ROWS(data!G$3:G297))),"")</f>
        <v/>
      </c>
      <c r="G300" s="85" t="str">
        <f t="shared" si="5"/>
        <v/>
      </c>
    </row>
    <row r="301" spans="1:7">
      <c r="A301" s="88" t="str">
        <f t="array" ref="A301">IFERROR(INDEX(data!A$3:A$3000, SMALL(IF(ISBLANK($F$3),IF(data!$D$3:$D$3000=$D$3,ROW(data!A$3:A$3000)-ROW(data!A$3)+1),IF(data!$D$3:$D$3000=$D$3,IF(data!$E$3:$E$3000=$F$3, ROW(data!A$3:A$3000)-ROW(data!A$3)+1))),ROWS(data!A$3:A298))),"")</f>
        <v/>
      </c>
      <c r="B301" s="89" t="str">
        <f t="array" ref="B301">IFERROR(INDEX(data!B$3:B$3000, SMALL(IF(ISBLANK($F$3),IF(data!$D$3:$D$3000=$D$3,ROW(data!B$3:B$3000)-ROW(data!B$3)+1),IF(data!$D$3:$D$3000=$D$3,IF(data!$E$3:$E$3000=$F$3, ROW(data!B$3:B$3000)-ROW(data!B$3)+1))),ROWS(data!B$3:B298))),"")</f>
        <v/>
      </c>
      <c r="C301" s="84" t="str">
        <f t="array" ref="C301">IFERROR(INDEX(data!C$3:C$3000, SMALL(IF(ISBLANK($F$3),IF(data!$D$3:$D$3000=$D$3,ROW(data!C$3:C$3000)-ROW(data!C$3)+1),IF(data!$D$3:$D$3000=$D$3,IF(data!$E$3:$E$3000=$F$3, ROW(data!C$3:C$3000)-ROW(data!C$3)+1))),ROWS(data!C$3:C298))),"")</f>
        <v/>
      </c>
      <c r="D301" s="90" t="str">
        <f t="array" ref="D301">IFERROR(INDEX(data!E$3:E$3000, SMALL(IF(ISBLANK($F$3),IF(data!$D$3:$D$3000=$D$3,ROW(data!E$3:E$3000)-ROW(data!E$3)+1),IF(data!$D$3:$D$3000=$D$3,IF(data!$E$3:$E$3000=$F$3, ROW(data!E$3:E$3000)-ROW(data!E$3)+1))),ROWS(data!E$3:E298))),"")</f>
        <v/>
      </c>
      <c r="E301" s="85" t="str">
        <f t="array" ref="E301">IFERROR(INDEX(data!F$3:F$3000, SMALL(IF(ISBLANK($F$3),IF(data!$D$3:$D$3000=$D$3,ROW(data!F$3:F$3000)-ROW(data!F$3)+1),IF(data!$D$3:$D$3000=$D$3,IF(data!$E$3:$E$3000=$F$3, ROW(data!F$3:F$3000)-ROW(data!F$3)+1))),ROWS(data!F$3:F298))),"")</f>
        <v/>
      </c>
      <c r="F301" s="85" t="str">
        <f t="array" ref="F301">IFERROR(INDEX(data!G$3:G$3000, SMALL(IF(ISBLANK($F$3),IF(data!$D$3:$D$3000=$D$3,ROW(data!G$3:G$3000)-ROW(data!G$3)+1),IF(data!$D$3:$D$3000=$D$3,IF(data!$E$3:$E$3000=$F$3, ROW(data!G$3:G$3000)-ROW(data!G$3)+1))),ROWS(data!G$3:G298))),"")</f>
        <v/>
      </c>
      <c r="G301" s="85" t="str">
        <f t="shared" si="5"/>
        <v/>
      </c>
    </row>
    <row r="302" spans="1:7">
      <c r="A302" s="91" t="str">
        <f t="array" ref="A302">IFERROR(INDEX(data!A$3:A$3000, SMALL(IF(ISBLANK($F$3),IF(data!$D$3:$D$3000=$D$3,ROW(data!A$3:A$3000)-ROW(data!A$3)+1),IF(data!$D$3:$D$3000=$D$3,IF(data!$E$3:$E$3000=$F$3, ROW(data!A$3:A$3000)-ROW(data!A$3)+1))),ROWS(data!A$3:A299))),"")</f>
        <v/>
      </c>
      <c r="B302" s="92" t="str">
        <f t="array" ref="B302">IFERROR(INDEX(data!B$3:B$3000, SMALL(IF(ISBLANK($F$3),IF(data!$D$3:$D$3000=$D$3,ROW(data!B$3:B$3000)-ROW(data!B$3)+1),IF(data!$D$3:$D$3000=$D$3,IF(data!$E$3:$E$3000=$F$3, ROW(data!B$3:B$3000)-ROW(data!B$3)+1))),ROWS(data!B$3:B299))),"")</f>
        <v/>
      </c>
      <c r="C302" s="92" t="str">
        <f t="array" ref="C302">IFERROR(INDEX(data!C$3:C$3000, SMALL(IF(ISBLANK($F$3),IF(data!$D$3:$D$3000=$D$3,ROW(data!C$3:C$3000)-ROW(data!C$3)+1),IF(data!$D$3:$D$3000=$D$3,IF(data!$E$3:$E$3000=$F$3, ROW(data!C$3:C$3000)-ROW(data!C$3)+1))),ROWS(data!C$3:C299))),"")</f>
        <v/>
      </c>
      <c r="D302" s="91" t="str">
        <f t="array" ref="D302">IFERROR(INDEX(data!E$3:E$3000, SMALL(IF(ISBLANK($F$3),IF(data!$D$3:$D$3000=$D$3,ROW(data!E$3:E$3000)-ROW(data!E$3)+1),IF(data!$D$3:$D$3000=$D$3,IF(data!$E$3:$E$3000=$F$3, ROW(data!E$3:E$3000)-ROW(data!E$3)+1))),ROWS(data!E$3:E299))),"")</f>
        <v/>
      </c>
      <c r="E302" s="85" t="str">
        <f t="array" ref="E302">IFERROR(INDEX(data!F$3:F$3000, SMALL(IF(ISBLANK($F$3),IF(data!$D$3:$D$3000=$D$3,ROW(data!F$3:F$3000)-ROW(data!F$3)+1),IF(data!$D$3:$D$3000=$D$3,IF(data!$E$3:$E$3000=$F$3, ROW(data!F$3:F$3000)-ROW(data!F$3)+1))),ROWS(data!F$3:F299))),"")</f>
        <v/>
      </c>
      <c r="F302" s="85" t="str">
        <f t="array" ref="F302">IFERROR(INDEX(data!G$3:G$3000, SMALL(IF(ISBLANK($F$3),IF(data!$D$3:$D$3000=$D$3,ROW(data!G$3:G$3000)-ROW(data!G$3)+1),IF(data!$D$3:$D$3000=$D$3,IF(data!$E$3:$E$3000=$F$3, ROW(data!G$3:G$3000)-ROW(data!G$3)+1))),ROWS(data!G$3:G299))),"")</f>
        <v/>
      </c>
      <c r="G302" s="85" t="str">
        <f t="shared" si="5"/>
        <v/>
      </c>
    </row>
    <row r="303" spans="1:7">
      <c r="A303" s="88" t="str">
        <f t="array" ref="A303">IFERROR(INDEX(data!A$3:A$3000, SMALL(IF(ISBLANK($F$3),IF(data!$D$3:$D$3000=$D$3,ROW(data!A$3:A$3000)-ROW(data!A$3)+1),IF(data!$D$3:$D$3000=$D$3,IF(data!$E$3:$E$3000=$F$3, ROW(data!A$3:A$3000)-ROW(data!A$3)+1))),ROWS(data!A$3:A300))),"")</f>
        <v/>
      </c>
      <c r="B303" s="89" t="str">
        <f t="array" ref="B303">IFERROR(INDEX(data!B$3:B$3000, SMALL(IF(ISBLANK($F$3),IF(data!$D$3:$D$3000=$D$3,ROW(data!B$3:B$3000)-ROW(data!B$3)+1),IF(data!$D$3:$D$3000=$D$3,IF(data!$E$3:$E$3000=$F$3, ROW(data!B$3:B$3000)-ROW(data!B$3)+1))),ROWS(data!B$3:B300))),"")</f>
        <v/>
      </c>
      <c r="C303" s="84" t="str">
        <f t="array" ref="C303">IFERROR(INDEX(data!C$3:C$3000, SMALL(IF(ISBLANK($F$3),IF(data!$D$3:$D$3000=$D$3,ROW(data!C$3:C$3000)-ROW(data!C$3)+1),IF(data!$D$3:$D$3000=$D$3,IF(data!$E$3:$E$3000=$F$3, ROW(data!C$3:C$3000)-ROW(data!C$3)+1))),ROWS(data!C$3:C300))),"")</f>
        <v/>
      </c>
      <c r="D303" s="90" t="str">
        <f t="array" ref="D303">IFERROR(INDEX(data!E$3:E$3000, SMALL(IF(ISBLANK($F$3),IF(data!$D$3:$D$3000=$D$3,ROW(data!E$3:E$3000)-ROW(data!E$3)+1),IF(data!$D$3:$D$3000=$D$3,IF(data!$E$3:$E$3000=$F$3, ROW(data!E$3:E$3000)-ROW(data!E$3)+1))),ROWS(data!E$3:E300))),"")</f>
        <v/>
      </c>
      <c r="E303" s="85" t="str">
        <f t="array" ref="E303">IFERROR(INDEX(data!F$3:F$3000, SMALL(IF(ISBLANK($F$3),IF(data!$D$3:$D$3000=$D$3,ROW(data!F$3:F$3000)-ROW(data!F$3)+1),IF(data!$D$3:$D$3000=$D$3,IF(data!$E$3:$E$3000=$F$3, ROW(data!F$3:F$3000)-ROW(data!F$3)+1))),ROWS(data!F$3:F300))),"")</f>
        <v/>
      </c>
      <c r="F303" s="85" t="str">
        <f t="array" ref="F303">IFERROR(INDEX(data!G$3:G$3000, SMALL(IF(ISBLANK($F$3),IF(data!$D$3:$D$3000=$D$3,ROW(data!G$3:G$3000)-ROW(data!G$3)+1),IF(data!$D$3:$D$3000=$D$3,IF(data!$E$3:$E$3000=$F$3, ROW(data!G$3:G$3000)-ROW(data!G$3)+1))),ROWS(data!G$3:G300))),"")</f>
        <v/>
      </c>
      <c r="G303" s="85" t="str">
        <f t="shared" si="5"/>
        <v/>
      </c>
    </row>
    <row r="304" spans="1:7">
      <c r="A304" s="91" t="str">
        <f t="array" ref="A304">IFERROR(INDEX(data!A$3:A$3000, SMALL(IF(ISBLANK($F$3),IF(data!$D$3:$D$3000=$D$3,ROW(data!A$3:A$3000)-ROW(data!A$3)+1),IF(data!$D$3:$D$3000=$D$3,IF(data!$E$3:$E$3000=$F$3, ROW(data!A$3:A$3000)-ROW(data!A$3)+1))),ROWS(data!A$3:A301))),"")</f>
        <v/>
      </c>
      <c r="B304" s="92" t="str">
        <f t="array" ref="B304">IFERROR(INDEX(data!B$3:B$3000, SMALL(IF(ISBLANK($F$3),IF(data!$D$3:$D$3000=$D$3,ROW(data!B$3:B$3000)-ROW(data!B$3)+1),IF(data!$D$3:$D$3000=$D$3,IF(data!$E$3:$E$3000=$F$3, ROW(data!B$3:B$3000)-ROW(data!B$3)+1))),ROWS(data!B$3:B301))),"")</f>
        <v/>
      </c>
      <c r="C304" s="92" t="str">
        <f t="array" ref="C304">IFERROR(INDEX(data!C$3:C$3000, SMALL(IF(ISBLANK($F$3),IF(data!$D$3:$D$3000=$D$3,ROW(data!C$3:C$3000)-ROW(data!C$3)+1),IF(data!$D$3:$D$3000=$D$3,IF(data!$E$3:$E$3000=$F$3, ROW(data!C$3:C$3000)-ROW(data!C$3)+1))),ROWS(data!C$3:C301))),"")</f>
        <v/>
      </c>
      <c r="D304" s="91" t="str">
        <f t="array" ref="D304">IFERROR(INDEX(data!E$3:E$3000, SMALL(IF(ISBLANK($F$3),IF(data!$D$3:$D$3000=$D$3,ROW(data!E$3:E$3000)-ROW(data!E$3)+1),IF(data!$D$3:$D$3000=$D$3,IF(data!$E$3:$E$3000=$F$3, ROW(data!E$3:E$3000)-ROW(data!E$3)+1))),ROWS(data!E$3:E301))),"")</f>
        <v/>
      </c>
      <c r="E304" s="85" t="str">
        <f t="array" ref="E304">IFERROR(INDEX(data!F$3:F$3000, SMALL(IF(ISBLANK($F$3),IF(data!$D$3:$D$3000=$D$3,ROW(data!F$3:F$3000)-ROW(data!F$3)+1),IF(data!$D$3:$D$3000=$D$3,IF(data!$E$3:$E$3000=$F$3, ROW(data!F$3:F$3000)-ROW(data!F$3)+1))),ROWS(data!F$3:F301))),"")</f>
        <v/>
      </c>
      <c r="F304" s="85" t="str">
        <f t="array" ref="F304">IFERROR(INDEX(data!G$3:G$3000, SMALL(IF(ISBLANK($F$3),IF(data!$D$3:$D$3000=$D$3,ROW(data!G$3:G$3000)-ROW(data!G$3)+1),IF(data!$D$3:$D$3000=$D$3,IF(data!$E$3:$E$3000=$F$3, ROW(data!G$3:G$3000)-ROW(data!G$3)+1))),ROWS(data!G$3:G301))),"")</f>
        <v/>
      </c>
      <c r="G304" s="85" t="str">
        <f t="shared" si="5"/>
        <v/>
      </c>
    </row>
    <row r="305" spans="1:7">
      <c r="A305" s="88" t="str">
        <f t="array" ref="A305">IFERROR(INDEX(data!A$3:A$3000, SMALL(IF(ISBLANK($F$3),IF(data!$D$3:$D$3000=$D$3,ROW(data!A$3:A$3000)-ROW(data!A$3)+1),IF(data!$D$3:$D$3000=$D$3,IF(data!$E$3:$E$3000=$F$3, ROW(data!A$3:A$3000)-ROW(data!A$3)+1))),ROWS(data!A$3:A302))),"")</f>
        <v/>
      </c>
      <c r="B305" s="89" t="str">
        <f t="array" ref="B305">IFERROR(INDEX(data!B$3:B$3000, SMALL(IF(ISBLANK($F$3),IF(data!$D$3:$D$3000=$D$3,ROW(data!B$3:B$3000)-ROW(data!B$3)+1),IF(data!$D$3:$D$3000=$D$3,IF(data!$E$3:$E$3000=$F$3, ROW(data!B$3:B$3000)-ROW(data!B$3)+1))),ROWS(data!B$3:B302))),"")</f>
        <v/>
      </c>
      <c r="C305" s="84" t="str">
        <f t="array" ref="C305">IFERROR(INDEX(data!C$3:C$3000, SMALL(IF(ISBLANK($F$3),IF(data!$D$3:$D$3000=$D$3,ROW(data!C$3:C$3000)-ROW(data!C$3)+1),IF(data!$D$3:$D$3000=$D$3,IF(data!$E$3:$E$3000=$F$3, ROW(data!C$3:C$3000)-ROW(data!C$3)+1))),ROWS(data!C$3:C302))),"")</f>
        <v/>
      </c>
      <c r="D305" s="90" t="str">
        <f t="array" ref="D305">IFERROR(INDEX(data!E$3:E$3000, SMALL(IF(ISBLANK($F$3),IF(data!$D$3:$D$3000=$D$3,ROW(data!E$3:E$3000)-ROW(data!E$3)+1),IF(data!$D$3:$D$3000=$D$3,IF(data!$E$3:$E$3000=$F$3, ROW(data!E$3:E$3000)-ROW(data!E$3)+1))),ROWS(data!E$3:E302))),"")</f>
        <v/>
      </c>
      <c r="E305" s="85" t="str">
        <f t="array" ref="E305">IFERROR(INDEX(data!F$3:F$3000, SMALL(IF(ISBLANK($F$3),IF(data!$D$3:$D$3000=$D$3,ROW(data!F$3:F$3000)-ROW(data!F$3)+1),IF(data!$D$3:$D$3000=$D$3,IF(data!$E$3:$E$3000=$F$3, ROW(data!F$3:F$3000)-ROW(data!F$3)+1))),ROWS(data!F$3:F302))),"")</f>
        <v/>
      </c>
      <c r="F305" s="85" t="str">
        <f t="array" ref="F305">IFERROR(INDEX(data!G$3:G$3000, SMALL(IF(ISBLANK($F$3),IF(data!$D$3:$D$3000=$D$3,ROW(data!G$3:G$3000)-ROW(data!G$3)+1),IF(data!$D$3:$D$3000=$D$3,IF(data!$E$3:$E$3000=$F$3, ROW(data!G$3:G$3000)-ROW(data!G$3)+1))),ROWS(data!G$3:G302))),"")</f>
        <v/>
      </c>
      <c r="G305" s="85" t="str">
        <f t="shared" si="5"/>
        <v/>
      </c>
    </row>
    <row r="306" spans="1:7">
      <c r="A306" s="91" t="str">
        <f t="array" ref="A306">IFERROR(INDEX(data!A$3:A$3000, SMALL(IF(ISBLANK($F$3),IF(data!$D$3:$D$3000=$D$3,ROW(data!A$3:A$3000)-ROW(data!A$3)+1),IF(data!$D$3:$D$3000=$D$3,IF(data!$E$3:$E$3000=$F$3, ROW(data!A$3:A$3000)-ROW(data!A$3)+1))),ROWS(data!A$3:A303))),"")</f>
        <v/>
      </c>
      <c r="B306" s="92" t="str">
        <f t="array" ref="B306">IFERROR(INDEX(data!B$3:B$3000, SMALL(IF(ISBLANK($F$3),IF(data!$D$3:$D$3000=$D$3,ROW(data!B$3:B$3000)-ROW(data!B$3)+1),IF(data!$D$3:$D$3000=$D$3,IF(data!$E$3:$E$3000=$F$3, ROW(data!B$3:B$3000)-ROW(data!B$3)+1))),ROWS(data!B$3:B303))),"")</f>
        <v/>
      </c>
      <c r="C306" s="92" t="str">
        <f t="array" ref="C306">IFERROR(INDEX(data!C$3:C$3000, SMALL(IF(ISBLANK($F$3),IF(data!$D$3:$D$3000=$D$3,ROW(data!C$3:C$3000)-ROW(data!C$3)+1),IF(data!$D$3:$D$3000=$D$3,IF(data!$E$3:$E$3000=$F$3, ROW(data!C$3:C$3000)-ROW(data!C$3)+1))),ROWS(data!C$3:C303))),"")</f>
        <v/>
      </c>
      <c r="D306" s="91" t="str">
        <f t="array" ref="D306">IFERROR(INDEX(data!E$3:E$3000, SMALL(IF(ISBLANK($F$3),IF(data!$D$3:$D$3000=$D$3,ROW(data!E$3:E$3000)-ROW(data!E$3)+1),IF(data!$D$3:$D$3000=$D$3,IF(data!$E$3:$E$3000=$F$3, ROW(data!E$3:E$3000)-ROW(data!E$3)+1))),ROWS(data!E$3:E303))),"")</f>
        <v/>
      </c>
      <c r="E306" s="85" t="str">
        <f t="array" ref="E306">IFERROR(INDEX(data!F$3:F$3000, SMALL(IF(ISBLANK($F$3),IF(data!$D$3:$D$3000=$D$3,ROW(data!F$3:F$3000)-ROW(data!F$3)+1),IF(data!$D$3:$D$3000=$D$3,IF(data!$E$3:$E$3000=$F$3, ROW(data!F$3:F$3000)-ROW(data!F$3)+1))),ROWS(data!F$3:F303))),"")</f>
        <v/>
      </c>
      <c r="F306" s="85" t="str">
        <f t="array" ref="F306">IFERROR(INDEX(data!G$3:G$3000, SMALL(IF(ISBLANK($F$3),IF(data!$D$3:$D$3000=$D$3,ROW(data!G$3:G$3000)-ROW(data!G$3)+1),IF(data!$D$3:$D$3000=$D$3,IF(data!$E$3:$E$3000=$F$3, ROW(data!G$3:G$3000)-ROW(data!G$3)+1))),ROWS(data!G$3:G303))),"")</f>
        <v/>
      </c>
      <c r="G306" s="85" t="str">
        <f t="shared" si="5"/>
        <v/>
      </c>
    </row>
    <row r="307" spans="1:7">
      <c r="A307" s="88" t="str">
        <f t="array" ref="A307">IFERROR(INDEX(data!A$3:A$3000, SMALL(IF(ISBLANK($F$3),IF(data!$D$3:$D$3000=$D$3,ROW(data!A$3:A$3000)-ROW(data!A$3)+1),IF(data!$D$3:$D$3000=$D$3,IF(data!$E$3:$E$3000=$F$3, ROW(data!A$3:A$3000)-ROW(data!A$3)+1))),ROWS(data!A$3:A304))),"")</f>
        <v/>
      </c>
      <c r="B307" s="89" t="str">
        <f t="array" ref="B307">IFERROR(INDEX(data!B$3:B$3000, SMALL(IF(ISBLANK($F$3),IF(data!$D$3:$D$3000=$D$3,ROW(data!B$3:B$3000)-ROW(data!B$3)+1),IF(data!$D$3:$D$3000=$D$3,IF(data!$E$3:$E$3000=$F$3, ROW(data!B$3:B$3000)-ROW(data!B$3)+1))),ROWS(data!B$3:B304))),"")</f>
        <v/>
      </c>
      <c r="C307" s="84" t="str">
        <f t="array" ref="C307">IFERROR(INDEX(data!C$3:C$3000, SMALL(IF(ISBLANK($F$3),IF(data!$D$3:$D$3000=$D$3,ROW(data!C$3:C$3000)-ROW(data!C$3)+1),IF(data!$D$3:$D$3000=$D$3,IF(data!$E$3:$E$3000=$F$3, ROW(data!C$3:C$3000)-ROW(data!C$3)+1))),ROWS(data!C$3:C304))),"")</f>
        <v/>
      </c>
      <c r="D307" s="90" t="str">
        <f t="array" ref="D307">IFERROR(INDEX(data!E$3:E$3000, SMALL(IF(ISBLANK($F$3),IF(data!$D$3:$D$3000=$D$3,ROW(data!E$3:E$3000)-ROW(data!E$3)+1),IF(data!$D$3:$D$3000=$D$3,IF(data!$E$3:$E$3000=$F$3, ROW(data!E$3:E$3000)-ROW(data!E$3)+1))),ROWS(data!E$3:E304))),"")</f>
        <v/>
      </c>
      <c r="E307" s="85" t="str">
        <f t="array" ref="E307">IFERROR(INDEX(data!F$3:F$3000, SMALL(IF(ISBLANK($F$3),IF(data!$D$3:$D$3000=$D$3,ROW(data!F$3:F$3000)-ROW(data!F$3)+1),IF(data!$D$3:$D$3000=$D$3,IF(data!$E$3:$E$3000=$F$3, ROW(data!F$3:F$3000)-ROW(data!F$3)+1))),ROWS(data!F$3:F304))),"")</f>
        <v/>
      </c>
      <c r="F307" s="85" t="str">
        <f t="array" ref="F307">IFERROR(INDEX(data!G$3:G$3000, SMALL(IF(ISBLANK($F$3),IF(data!$D$3:$D$3000=$D$3,ROW(data!G$3:G$3000)-ROW(data!G$3)+1),IF(data!$D$3:$D$3000=$D$3,IF(data!$E$3:$E$3000=$F$3, ROW(data!G$3:G$3000)-ROW(data!G$3)+1))),ROWS(data!G$3:G304))),"")</f>
        <v/>
      </c>
      <c r="G307" s="85" t="str">
        <f t="shared" si="5"/>
        <v/>
      </c>
    </row>
    <row r="308" spans="1:7">
      <c r="A308" s="91" t="str">
        <f t="array" ref="A308">IFERROR(INDEX(data!A$3:A$3000, SMALL(IF(ISBLANK($F$3),IF(data!$D$3:$D$3000=$D$3,ROW(data!A$3:A$3000)-ROW(data!A$3)+1),IF(data!$D$3:$D$3000=$D$3,IF(data!$E$3:$E$3000=$F$3, ROW(data!A$3:A$3000)-ROW(data!A$3)+1))),ROWS(data!A$3:A305))),"")</f>
        <v/>
      </c>
      <c r="B308" s="92" t="str">
        <f t="array" ref="B308">IFERROR(INDEX(data!B$3:B$3000, SMALL(IF(ISBLANK($F$3),IF(data!$D$3:$D$3000=$D$3,ROW(data!B$3:B$3000)-ROW(data!B$3)+1),IF(data!$D$3:$D$3000=$D$3,IF(data!$E$3:$E$3000=$F$3, ROW(data!B$3:B$3000)-ROW(data!B$3)+1))),ROWS(data!B$3:B305))),"")</f>
        <v/>
      </c>
      <c r="C308" s="92" t="str">
        <f t="array" ref="C308">IFERROR(INDEX(data!C$3:C$3000, SMALL(IF(ISBLANK($F$3),IF(data!$D$3:$D$3000=$D$3,ROW(data!C$3:C$3000)-ROW(data!C$3)+1),IF(data!$D$3:$D$3000=$D$3,IF(data!$E$3:$E$3000=$F$3, ROW(data!C$3:C$3000)-ROW(data!C$3)+1))),ROWS(data!C$3:C305))),"")</f>
        <v/>
      </c>
      <c r="D308" s="91" t="str">
        <f t="array" ref="D308">IFERROR(INDEX(data!E$3:E$3000, SMALL(IF(ISBLANK($F$3),IF(data!$D$3:$D$3000=$D$3,ROW(data!E$3:E$3000)-ROW(data!E$3)+1),IF(data!$D$3:$D$3000=$D$3,IF(data!$E$3:$E$3000=$F$3, ROW(data!E$3:E$3000)-ROW(data!E$3)+1))),ROWS(data!E$3:E305))),"")</f>
        <v/>
      </c>
      <c r="E308" s="85" t="str">
        <f t="array" ref="E308">IFERROR(INDEX(data!F$3:F$3000, SMALL(IF(ISBLANK($F$3),IF(data!$D$3:$D$3000=$D$3,ROW(data!F$3:F$3000)-ROW(data!F$3)+1),IF(data!$D$3:$D$3000=$D$3,IF(data!$E$3:$E$3000=$F$3, ROW(data!F$3:F$3000)-ROW(data!F$3)+1))),ROWS(data!F$3:F305))),"")</f>
        <v/>
      </c>
      <c r="F308" s="85" t="str">
        <f t="array" ref="F308">IFERROR(INDEX(data!G$3:G$3000, SMALL(IF(ISBLANK($F$3),IF(data!$D$3:$D$3000=$D$3,ROW(data!G$3:G$3000)-ROW(data!G$3)+1),IF(data!$D$3:$D$3000=$D$3,IF(data!$E$3:$E$3000=$F$3, ROW(data!G$3:G$3000)-ROW(data!G$3)+1))),ROWS(data!G$3:G305))),"")</f>
        <v/>
      </c>
      <c r="G308" s="85" t="str">
        <f t="shared" si="5"/>
        <v/>
      </c>
    </row>
    <row r="309" spans="1:7">
      <c r="A309" s="88" t="str">
        <f t="array" ref="A309">IFERROR(INDEX(data!A$3:A$3000, SMALL(IF(ISBLANK($F$3),IF(data!$D$3:$D$3000=$D$3,ROW(data!A$3:A$3000)-ROW(data!A$3)+1),IF(data!$D$3:$D$3000=$D$3,IF(data!$E$3:$E$3000=$F$3, ROW(data!A$3:A$3000)-ROW(data!A$3)+1))),ROWS(data!A$3:A306))),"")</f>
        <v/>
      </c>
      <c r="B309" s="89" t="str">
        <f t="array" ref="B309">IFERROR(INDEX(data!B$3:B$3000, SMALL(IF(ISBLANK($F$3),IF(data!$D$3:$D$3000=$D$3,ROW(data!B$3:B$3000)-ROW(data!B$3)+1),IF(data!$D$3:$D$3000=$D$3,IF(data!$E$3:$E$3000=$F$3, ROW(data!B$3:B$3000)-ROW(data!B$3)+1))),ROWS(data!B$3:B306))),"")</f>
        <v/>
      </c>
      <c r="C309" s="84" t="str">
        <f t="array" ref="C309">IFERROR(INDEX(data!C$3:C$3000, SMALL(IF(ISBLANK($F$3),IF(data!$D$3:$D$3000=$D$3,ROW(data!C$3:C$3000)-ROW(data!C$3)+1),IF(data!$D$3:$D$3000=$D$3,IF(data!$E$3:$E$3000=$F$3, ROW(data!C$3:C$3000)-ROW(data!C$3)+1))),ROWS(data!C$3:C306))),"")</f>
        <v/>
      </c>
      <c r="D309" s="90" t="str">
        <f t="array" ref="D309">IFERROR(INDEX(data!E$3:E$3000, SMALL(IF(ISBLANK($F$3),IF(data!$D$3:$D$3000=$D$3,ROW(data!E$3:E$3000)-ROW(data!E$3)+1),IF(data!$D$3:$D$3000=$D$3,IF(data!$E$3:$E$3000=$F$3, ROW(data!E$3:E$3000)-ROW(data!E$3)+1))),ROWS(data!E$3:E306))),"")</f>
        <v/>
      </c>
      <c r="E309" s="85" t="str">
        <f t="array" ref="E309">IFERROR(INDEX(data!F$3:F$3000, SMALL(IF(ISBLANK($F$3),IF(data!$D$3:$D$3000=$D$3,ROW(data!F$3:F$3000)-ROW(data!F$3)+1),IF(data!$D$3:$D$3000=$D$3,IF(data!$E$3:$E$3000=$F$3, ROW(data!F$3:F$3000)-ROW(data!F$3)+1))),ROWS(data!F$3:F306))),"")</f>
        <v/>
      </c>
      <c r="F309" s="85" t="str">
        <f t="array" ref="F309">IFERROR(INDEX(data!G$3:G$3000, SMALL(IF(ISBLANK($F$3),IF(data!$D$3:$D$3000=$D$3,ROW(data!G$3:G$3000)-ROW(data!G$3)+1),IF(data!$D$3:$D$3000=$D$3,IF(data!$E$3:$E$3000=$F$3, ROW(data!G$3:G$3000)-ROW(data!G$3)+1))),ROWS(data!G$3:G306))),"")</f>
        <v/>
      </c>
      <c r="G309" s="85" t="str">
        <f t="shared" si="5"/>
        <v/>
      </c>
    </row>
    <row r="310" spans="1:7">
      <c r="A310" s="91" t="str">
        <f t="array" ref="A310">IFERROR(INDEX(data!A$3:A$3000, SMALL(IF(ISBLANK($F$3),IF(data!$D$3:$D$3000=$D$3,ROW(data!A$3:A$3000)-ROW(data!A$3)+1),IF(data!$D$3:$D$3000=$D$3,IF(data!$E$3:$E$3000=$F$3, ROW(data!A$3:A$3000)-ROW(data!A$3)+1))),ROWS(data!A$3:A307))),"")</f>
        <v/>
      </c>
      <c r="B310" s="92" t="str">
        <f t="array" ref="B310">IFERROR(INDEX(data!B$3:B$3000, SMALL(IF(ISBLANK($F$3),IF(data!$D$3:$D$3000=$D$3,ROW(data!B$3:B$3000)-ROW(data!B$3)+1),IF(data!$D$3:$D$3000=$D$3,IF(data!$E$3:$E$3000=$F$3, ROW(data!B$3:B$3000)-ROW(data!B$3)+1))),ROWS(data!B$3:B307))),"")</f>
        <v/>
      </c>
      <c r="C310" s="92" t="str">
        <f t="array" ref="C310">IFERROR(INDEX(data!C$3:C$3000, SMALL(IF(ISBLANK($F$3),IF(data!$D$3:$D$3000=$D$3,ROW(data!C$3:C$3000)-ROW(data!C$3)+1),IF(data!$D$3:$D$3000=$D$3,IF(data!$E$3:$E$3000=$F$3, ROW(data!C$3:C$3000)-ROW(data!C$3)+1))),ROWS(data!C$3:C307))),"")</f>
        <v/>
      </c>
      <c r="D310" s="91" t="str">
        <f t="array" ref="D310">IFERROR(INDEX(data!E$3:E$3000, SMALL(IF(ISBLANK($F$3),IF(data!$D$3:$D$3000=$D$3,ROW(data!E$3:E$3000)-ROW(data!E$3)+1),IF(data!$D$3:$D$3000=$D$3,IF(data!$E$3:$E$3000=$F$3, ROW(data!E$3:E$3000)-ROW(data!E$3)+1))),ROWS(data!E$3:E307))),"")</f>
        <v/>
      </c>
      <c r="E310" s="85" t="str">
        <f t="array" ref="E310">IFERROR(INDEX(data!F$3:F$3000, SMALL(IF(ISBLANK($F$3),IF(data!$D$3:$D$3000=$D$3,ROW(data!F$3:F$3000)-ROW(data!F$3)+1),IF(data!$D$3:$D$3000=$D$3,IF(data!$E$3:$E$3000=$F$3, ROW(data!F$3:F$3000)-ROW(data!F$3)+1))),ROWS(data!F$3:F307))),"")</f>
        <v/>
      </c>
      <c r="F310" s="85" t="str">
        <f t="array" ref="F310">IFERROR(INDEX(data!G$3:G$3000, SMALL(IF(ISBLANK($F$3),IF(data!$D$3:$D$3000=$D$3,ROW(data!G$3:G$3000)-ROW(data!G$3)+1),IF(data!$D$3:$D$3000=$D$3,IF(data!$E$3:$E$3000=$F$3, ROW(data!G$3:G$3000)-ROW(data!G$3)+1))),ROWS(data!G$3:G307))),"")</f>
        <v/>
      </c>
      <c r="G310" s="85" t="str">
        <f t="shared" si="5"/>
        <v/>
      </c>
    </row>
    <row r="311" spans="1:7">
      <c r="A311" s="88" t="str">
        <f t="array" ref="A311">IFERROR(INDEX(data!A$3:A$3000, SMALL(IF(ISBLANK($F$3),IF(data!$D$3:$D$3000=$D$3,ROW(data!A$3:A$3000)-ROW(data!A$3)+1),IF(data!$D$3:$D$3000=$D$3,IF(data!$E$3:$E$3000=$F$3, ROW(data!A$3:A$3000)-ROW(data!A$3)+1))),ROWS(data!A$3:A308))),"")</f>
        <v/>
      </c>
      <c r="B311" s="89" t="str">
        <f t="array" ref="B311">IFERROR(INDEX(data!B$3:B$3000, SMALL(IF(ISBLANK($F$3),IF(data!$D$3:$D$3000=$D$3,ROW(data!B$3:B$3000)-ROW(data!B$3)+1),IF(data!$D$3:$D$3000=$D$3,IF(data!$E$3:$E$3000=$F$3, ROW(data!B$3:B$3000)-ROW(data!B$3)+1))),ROWS(data!B$3:B308))),"")</f>
        <v/>
      </c>
      <c r="C311" s="84" t="str">
        <f t="array" ref="C311">IFERROR(INDEX(data!C$3:C$3000, SMALL(IF(ISBLANK($F$3),IF(data!$D$3:$D$3000=$D$3,ROW(data!C$3:C$3000)-ROW(data!C$3)+1),IF(data!$D$3:$D$3000=$D$3,IF(data!$E$3:$E$3000=$F$3, ROW(data!C$3:C$3000)-ROW(data!C$3)+1))),ROWS(data!C$3:C308))),"")</f>
        <v/>
      </c>
      <c r="D311" s="90" t="str">
        <f t="array" ref="D311">IFERROR(INDEX(data!E$3:E$3000, SMALL(IF(ISBLANK($F$3),IF(data!$D$3:$D$3000=$D$3,ROW(data!E$3:E$3000)-ROW(data!E$3)+1),IF(data!$D$3:$D$3000=$D$3,IF(data!$E$3:$E$3000=$F$3, ROW(data!E$3:E$3000)-ROW(data!E$3)+1))),ROWS(data!E$3:E308))),"")</f>
        <v/>
      </c>
      <c r="E311" s="85" t="str">
        <f t="array" ref="E311">IFERROR(INDEX(data!F$3:F$3000, SMALL(IF(ISBLANK($F$3),IF(data!$D$3:$D$3000=$D$3,ROW(data!F$3:F$3000)-ROW(data!F$3)+1),IF(data!$D$3:$D$3000=$D$3,IF(data!$E$3:$E$3000=$F$3, ROW(data!F$3:F$3000)-ROW(data!F$3)+1))),ROWS(data!F$3:F308))),"")</f>
        <v/>
      </c>
      <c r="F311" s="85" t="str">
        <f t="array" ref="F311">IFERROR(INDEX(data!G$3:G$3000, SMALL(IF(ISBLANK($F$3),IF(data!$D$3:$D$3000=$D$3,ROW(data!G$3:G$3000)-ROW(data!G$3)+1),IF(data!$D$3:$D$3000=$D$3,IF(data!$E$3:$E$3000=$F$3, ROW(data!G$3:G$3000)-ROW(data!G$3)+1))),ROWS(data!G$3:G308))),"")</f>
        <v/>
      </c>
      <c r="G311" s="85" t="str">
        <f t="shared" si="5"/>
        <v/>
      </c>
    </row>
    <row r="312" spans="1:7">
      <c r="A312" s="91" t="str">
        <f t="array" ref="A312">IFERROR(INDEX(data!A$3:A$3000, SMALL(IF(ISBLANK($F$3),IF(data!$D$3:$D$3000=$D$3,ROW(data!A$3:A$3000)-ROW(data!A$3)+1),IF(data!$D$3:$D$3000=$D$3,IF(data!$E$3:$E$3000=$F$3, ROW(data!A$3:A$3000)-ROW(data!A$3)+1))),ROWS(data!A$3:A309))),"")</f>
        <v/>
      </c>
      <c r="B312" s="92" t="str">
        <f t="array" ref="B312">IFERROR(INDEX(data!B$3:B$3000, SMALL(IF(ISBLANK($F$3),IF(data!$D$3:$D$3000=$D$3,ROW(data!B$3:B$3000)-ROW(data!B$3)+1),IF(data!$D$3:$D$3000=$D$3,IF(data!$E$3:$E$3000=$F$3, ROW(data!B$3:B$3000)-ROW(data!B$3)+1))),ROWS(data!B$3:B309))),"")</f>
        <v/>
      </c>
      <c r="C312" s="92" t="str">
        <f t="array" ref="C312">IFERROR(INDEX(data!C$3:C$3000, SMALL(IF(ISBLANK($F$3),IF(data!$D$3:$D$3000=$D$3,ROW(data!C$3:C$3000)-ROW(data!C$3)+1),IF(data!$D$3:$D$3000=$D$3,IF(data!$E$3:$E$3000=$F$3, ROW(data!C$3:C$3000)-ROW(data!C$3)+1))),ROWS(data!C$3:C309))),"")</f>
        <v/>
      </c>
      <c r="D312" s="91" t="str">
        <f t="array" ref="D312">IFERROR(INDEX(data!E$3:E$3000, SMALL(IF(ISBLANK($F$3),IF(data!$D$3:$D$3000=$D$3,ROW(data!E$3:E$3000)-ROW(data!E$3)+1),IF(data!$D$3:$D$3000=$D$3,IF(data!$E$3:$E$3000=$F$3, ROW(data!E$3:E$3000)-ROW(data!E$3)+1))),ROWS(data!E$3:E309))),"")</f>
        <v/>
      </c>
      <c r="E312" s="85" t="str">
        <f t="array" ref="E312">IFERROR(INDEX(data!F$3:F$3000, SMALL(IF(ISBLANK($F$3),IF(data!$D$3:$D$3000=$D$3,ROW(data!F$3:F$3000)-ROW(data!F$3)+1),IF(data!$D$3:$D$3000=$D$3,IF(data!$E$3:$E$3000=$F$3, ROW(data!F$3:F$3000)-ROW(data!F$3)+1))),ROWS(data!F$3:F309))),"")</f>
        <v/>
      </c>
      <c r="F312" s="85" t="str">
        <f t="array" ref="F312">IFERROR(INDEX(data!G$3:G$3000, SMALL(IF(ISBLANK($F$3),IF(data!$D$3:$D$3000=$D$3,ROW(data!G$3:G$3000)-ROW(data!G$3)+1),IF(data!$D$3:$D$3000=$D$3,IF(data!$E$3:$E$3000=$F$3, ROW(data!G$3:G$3000)-ROW(data!G$3)+1))),ROWS(data!G$3:G309))),"")</f>
        <v/>
      </c>
      <c r="G312" s="85" t="str">
        <f t="shared" si="5"/>
        <v/>
      </c>
    </row>
    <row r="313" spans="1:7">
      <c r="A313" s="88" t="str">
        <f t="array" ref="A313">IFERROR(INDEX(data!A$3:A$3000, SMALL(IF(ISBLANK($F$3),IF(data!$D$3:$D$3000=$D$3,ROW(data!A$3:A$3000)-ROW(data!A$3)+1),IF(data!$D$3:$D$3000=$D$3,IF(data!$E$3:$E$3000=$F$3, ROW(data!A$3:A$3000)-ROW(data!A$3)+1))),ROWS(data!A$3:A310))),"")</f>
        <v/>
      </c>
      <c r="B313" s="89" t="str">
        <f t="array" ref="B313">IFERROR(INDEX(data!B$3:B$3000, SMALL(IF(ISBLANK($F$3),IF(data!$D$3:$D$3000=$D$3,ROW(data!B$3:B$3000)-ROW(data!B$3)+1),IF(data!$D$3:$D$3000=$D$3,IF(data!$E$3:$E$3000=$F$3, ROW(data!B$3:B$3000)-ROW(data!B$3)+1))),ROWS(data!B$3:B310))),"")</f>
        <v/>
      </c>
      <c r="C313" s="84" t="str">
        <f t="array" ref="C313">IFERROR(INDEX(data!C$3:C$3000, SMALL(IF(ISBLANK($F$3),IF(data!$D$3:$D$3000=$D$3,ROW(data!C$3:C$3000)-ROW(data!C$3)+1),IF(data!$D$3:$D$3000=$D$3,IF(data!$E$3:$E$3000=$F$3, ROW(data!C$3:C$3000)-ROW(data!C$3)+1))),ROWS(data!C$3:C310))),"")</f>
        <v/>
      </c>
      <c r="D313" s="90" t="str">
        <f t="array" ref="D313">IFERROR(INDEX(data!E$3:E$3000, SMALL(IF(ISBLANK($F$3),IF(data!$D$3:$D$3000=$D$3,ROW(data!E$3:E$3000)-ROW(data!E$3)+1),IF(data!$D$3:$D$3000=$D$3,IF(data!$E$3:$E$3000=$F$3, ROW(data!E$3:E$3000)-ROW(data!E$3)+1))),ROWS(data!E$3:E310))),"")</f>
        <v/>
      </c>
      <c r="E313" s="85" t="str">
        <f t="array" ref="E313">IFERROR(INDEX(data!F$3:F$3000, SMALL(IF(ISBLANK($F$3),IF(data!$D$3:$D$3000=$D$3,ROW(data!F$3:F$3000)-ROW(data!F$3)+1),IF(data!$D$3:$D$3000=$D$3,IF(data!$E$3:$E$3000=$F$3, ROW(data!F$3:F$3000)-ROW(data!F$3)+1))),ROWS(data!F$3:F310))),"")</f>
        <v/>
      </c>
      <c r="F313" s="85" t="str">
        <f t="array" ref="F313">IFERROR(INDEX(data!G$3:G$3000, SMALL(IF(ISBLANK($F$3),IF(data!$D$3:$D$3000=$D$3,ROW(data!G$3:G$3000)-ROW(data!G$3)+1),IF(data!$D$3:$D$3000=$D$3,IF(data!$E$3:$E$3000=$F$3, ROW(data!G$3:G$3000)-ROW(data!G$3)+1))),ROWS(data!G$3:G310))),"")</f>
        <v/>
      </c>
      <c r="G313" s="85" t="str">
        <f t="shared" si="5"/>
        <v/>
      </c>
    </row>
    <row r="314" spans="1:7">
      <c r="A314" s="91" t="str">
        <f t="array" ref="A314">IFERROR(INDEX(data!A$3:A$3000, SMALL(IF(ISBLANK($F$3),IF(data!$D$3:$D$3000=$D$3,ROW(data!A$3:A$3000)-ROW(data!A$3)+1),IF(data!$D$3:$D$3000=$D$3,IF(data!$E$3:$E$3000=$F$3, ROW(data!A$3:A$3000)-ROW(data!A$3)+1))),ROWS(data!A$3:A311))),"")</f>
        <v/>
      </c>
      <c r="B314" s="92" t="str">
        <f t="array" ref="B314">IFERROR(INDEX(data!B$3:B$3000, SMALL(IF(ISBLANK($F$3),IF(data!$D$3:$D$3000=$D$3,ROW(data!B$3:B$3000)-ROW(data!B$3)+1),IF(data!$D$3:$D$3000=$D$3,IF(data!$E$3:$E$3000=$F$3, ROW(data!B$3:B$3000)-ROW(data!B$3)+1))),ROWS(data!B$3:B311))),"")</f>
        <v/>
      </c>
      <c r="C314" s="92" t="str">
        <f t="array" ref="C314">IFERROR(INDEX(data!C$3:C$3000, SMALL(IF(ISBLANK($F$3),IF(data!$D$3:$D$3000=$D$3,ROW(data!C$3:C$3000)-ROW(data!C$3)+1),IF(data!$D$3:$D$3000=$D$3,IF(data!$E$3:$E$3000=$F$3, ROW(data!C$3:C$3000)-ROW(data!C$3)+1))),ROWS(data!C$3:C311))),"")</f>
        <v/>
      </c>
      <c r="D314" s="91" t="str">
        <f t="array" ref="D314">IFERROR(INDEX(data!E$3:E$3000, SMALL(IF(ISBLANK($F$3),IF(data!$D$3:$D$3000=$D$3,ROW(data!E$3:E$3000)-ROW(data!E$3)+1),IF(data!$D$3:$D$3000=$D$3,IF(data!$E$3:$E$3000=$F$3, ROW(data!E$3:E$3000)-ROW(data!E$3)+1))),ROWS(data!E$3:E311))),"")</f>
        <v/>
      </c>
      <c r="E314" s="85" t="str">
        <f t="array" ref="E314">IFERROR(INDEX(data!F$3:F$3000, SMALL(IF(ISBLANK($F$3),IF(data!$D$3:$D$3000=$D$3,ROW(data!F$3:F$3000)-ROW(data!F$3)+1),IF(data!$D$3:$D$3000=$D$3,IF(data!$E$3:$E$3000=$F$3, ROW(data!F$3:F$3000)-ROW(data!F$3)+1))),ROWS(data!F$3:F311))),"")</f>
        <v/>
      </c>
      <c r="F314" s="85" t="str">
        <f t="array" ref="F314">IFERROR(INDEX(data!G$3:G$3000, SMALL(IF(ISBLANK($F$3),IF(data!$D$3:$D$3000=$D$3,ROW(data!G$3:G$3000)-ROW(data!G$3)+1),IF(data!$D$3:$D$3000=$D$3,IF(data!$E$3:$E$3000=$F$3, ROW(data!G$3:G$3000)-ROW(data!G$3)+1))),ROWS(data!G$3:G311))),"")</f>
        <v/>
      </c>
      <c r="G314" s="85" t="str">
        <f t="shared" si="5"/>
        <v/>
      </c>
    </row>
    <row r="315" spans="1:7">
      <c r="A315" s="88" t="str">
        <f t="array" ref="A315">IFERROR(INDEX(data!A$3:A$3000, SMALL(IF(ISBLANK($F$3),IF(data!$D$3:$D$3000=$D$3,ROW(data!A$3:A$3000)-ROW(data!A$3)+1),IF(data!$D$3:$D$3000=$D$3,IF(data!$E$3:$E$3000=$F$3, ROW(data!A$3:A$3000)-ROW(data!A$3)+1))),ROWS(data!A$3:A312))),"")</f>
        <v/>
      </c>
      <c r="B315" s="89" t="str">
        <f t="array" ref="B315">IFERROR(INDEX(data!B$3:B$3000, SMALL(IF(ISBLANK($F$3),IF(data!$D$3:$D$3000=$D$3,ROW(data!B$3:B$3000)-ROW(data!B$3)+1),IF(data!$D$3:$D$3000=$D$3,IF(data!$E$3:$E$3000=$F$3, ROW(data!B$3:B$3000)-ROW(data!B$3)+1))),ROWS(data!B$3:B312))),"")</f>
        <v/>
      </c>
      <c r="C315" s="84" t="str">
        <f t="array" ref="C315">IFERROR(INDEX(data!C$3:C$3000, SMALL(IF(ISBLANK($F$3),IF(data!$D$3:$D$3000=$D$3,ROW(data!C$3:C$3000)-ROW(data!C$3)+1),IF(data!$D$3:$D$3000=$D$3,IF(data!$E$3:$E$3000=$F$3, ROW(data!C$3:C$3000)-ROW(data!C$3)+1))),ROWS(data!C$3:C312))),"")</f>
        <v/>
      </c>
      <c r="D315" s="90" t="str">
        <f t="array" ref="D315">IFERROR(INDEX(data!E$3:E$3000, SMALL(IF(ISBLANK($F$3),IF(data!$D$3:$D$3000=$D$3,ROW(data!E$3:E$3000)-ROW(data!E$3)+1),IF(data!$D$3:$D$3000=$D$3,IF(data!$E$3:$E$3000=$F$3, ROW(data!E$3:E$3000)-ROW(data!E$3)+1))),ROWS(data!E$3:E312))),"")</f>
        <v/>
      </c>
      <c r="E315" s="85" t="str">
        <f t="array" ref="E315">IFERROR(INDEX(data!F$3:F$3000, SMALL(IF(ISBLANK($F$3),IF(data!$D$3:$D$3000=$D$3,ROW(data!F$3:F$3000)-ROW(data!F$3)+1),IF(data!$D$3:$D$3000=$D$3,IF(data!$E$3:$E$3000=$F$3, ROW(data!F$3:F$3000)-ROW(data!F$3)+1))),ROWS(data!F$3:F312))),"")</f>
        <v/>
      </c>
      <c r="F315" s="85" t="str">
        <f t="array" ref="F315">IFERROR(INDEX(data!G$3:G$3000, SMALL(IF(ISBLANK($F$3),IF(data!$D$3:$D$3000=$D$3,ROW(data!G$3:G$3000)-ROW(data!G$3)+1),IF(data!$D$3:$D$3000=$D$3,IF(data!$E$3:$E$3000=$F$3, ROW(data!G$3:G$3000)-ROW(data!G$3)+1))),ROWS(data!G$3:G312))),"")</f>
        <v/>
      </c>
      <c r="G315" s="85" t="str">
        <f t="shared" si="5"/>
        <v/>
      </c>
    </row>
    <row r="316" spans="1:7">
      <c r="A316" s="91" t="str">
        <f t="array" ref="A316">IFERROR(INDEX(data!A$3:A$3000, SMALL(IF(ISBLANK($F$3),IF(data!$D$3:$D$3000=$D$3,ROW(data!A$3:A$3000)-ROW(data!A$3)+1),IF(data!$D$3:$D$3000=$D$3,IF(data!$E$3:$E$3000=$F$3, ROW(data!A$3:A$3000)-ROW(data!A$3)+1))),ROWS(data!A$3:A313))),"")</f>
        <v/>
      </c>
      <c r="B316" s="92" t="str">
        <f t="array" ref="B316">IFERROR(INDEX(data!B$3:B$3000, SMALL(IF(ISBLANK($F$3),IF(data!$D$3:$D$3000=$D$3,ROW(data!B$3:B$3000)-ROW(data!B$3)+1),IF(data!$D$3:$D$3000=$D$3,IF(data!$E$3:$E$3000=$F$3, ROW(data!B$3:B$3000)-ROW(data!B$3)+1))),ROWS(data!B$3:B313))),"")</f>
        <v/>
      </c>
      <c r="C316" s="92" t="str">
        <f t="array" ref="C316">IFERROR(INDEX(data!C$3:C$3000, SMALL(IF(ISBLANK($F$3),IF(data!$D$3:$D$3000=$D$3,ROW(data!C$3:C$3000)-ROW(data!C$3)+1),IF(data!$D$3:$D$3000=$D$3,IF(data!$E$3:$E$3000=$F$3, ROW(data!C$3:C$3000)-ROW(data!C$3)+1))),ROWS(data!C$3:C313))),"")</f>
        <v/>
      </c>
      <c r="D316" s="91" t="str">
        <f t="array" ref="D316">IFERROR(INDEX(data!E$3:E$3000, SMALL(IF(ISBLANK($F$3),IF(data!$D$3:$D$3000=$D$3,ROW(data!E$3:E$3000)-ROW(data!E$3)+1),IF(data!$D$3:$D$3000=$D$3,IF(data!$E$3:$E$3000=$F$3, ROW(data!E$3:E$3000)-ROW(data!E$3)+1))),ROWS(data!E$3:E313))),"")</f>
        <v/>
      </c>
      <c r="E316" s="85" t="str">
        <f t="array" ref="E316">IFERROR(INDEX(data!F$3:F$3000, SMALL(IF(ISBLANK($F$3),IF(data!$D$3:$D$3000=$D$3,ROW(data!F$3:F$3000)-ROW(data!F$3)+1),IF(data!$D$3:$D$3000=$D$3,IF(data!$E$3:$E$3000=$F$3, ROW(data!F$3:F$3000)-ROW(data!F$3)+1))),ROWS(data!F$3:F313))),"")</f>
        <v/>
      </c>
      <c r="F316" s="85" t="str">
        <f t="array" ref="F316">IFERROR(INDEX(data!G$3:G$3000, SMALL(IF(ISBLANK($F$3),IF(data!$D$3:$D$3000=$D$3,ROW(data!G$3:G$3000)-ROW(data!G$3)+1),IF(data!$D$3:$D$3000=$D$3,IF(data!$E$3:$E$3000=$F$3, ROW(data!G$3:G$3000)-ROW(data!G$3)+1))),ROWS(data!G$3:G313))),"")</f>
        <v/>
      </c>
      <c r="G316" s="85" t="str">
        <f t="shared" si="5"/>
        <v/>
      </c>
    </row>
    <row r="317" spans="1:7">
      <c r="A317" s="88" t="str">
        <f t="array" ref="A317">IFERROR(INDEX(data!A$3:A$3000, SMALL(IF(ISBLANK($F$3),IF(data!$D$3:$D$3000=$D$3,ROW(data!A$3:A$3000)-ROW(data!A$3)+1),IF(data!$D$3:$D$3000=$D$3,IF(data!$E$3:$E$3000=$F$3, ROW(data!A$3:A$3000)-ROW(data!A$3)+1))),ROWS(data!A$3:A314))),"")</f>
        <v/>
      </c>
      <c r="B317" s="89" t="str">
        <f t="array" ref="B317">IFERROR(INDEX(data!B$3:B$3000, SMALL(IF(ISBLANK($F$3),IF(data!$D$3:$D$3000=$D$3,ROW(data!B$3:B$3000)-ROW(data!B$3)+1),IF(data!$D$3:$D$3000=$D$3,IF(data!$E$3:$E$3000=$F$3, ROW(data!B$3:B$3000)-ROW(data!B$3)+1))),ROWS(data!B$3:B314))),"")</f>
        <v/>
      </c>
      <c r="C317" s="84" t="str">
        <f t="array" ref="C317">IFERROR(INDEX(data!C$3:C$3000, SMALL(IF(ISBLANK($F$3),IF(data!$D$3:$D$3000=$D$3,ROW(data!C$3:C$3000)-ROW(data!C$3)+1),IF(data!$D$3:$D$3000=$D$3,IF(data!$E$3:$E$3000=$F$3, ROW(data!C$3:C$3000)-ROW(data!C$3)+1))),ROWS(data!C$3:C314))),"")</f>
        <v/>
      </c>
      <c r="D317" s="90" t="str">
        <f t="array" ref="D317">IFERROR(INDEX(data!E$3:E$3000, SMALL(IF(ISBLANK($F$3),IF(data!$D$3:$D$3000=$D$3,ROW(data!E$3:E$3000)-ROW(data!E$3)+1),IF(data!$D$3:$D$3000=$D$3,IF(data!$E$3:$E$3000=$F$3, ROW(data!E$3:E$3000)-ROW(data!E$3)+1))),ROWS(data!E$3:E314))),"")</f>
        <v/>
      </c>
      <c r="E317" s="85" t="str">
        <f t="array" ref="E317">IFERROR(INDEX(data!F$3:F$3000, SMALL(IF(ISBLANK($F$3),IF(data!$D$3:$D$3000=$D$3,ROW(data!F$3:F$3000)-ROW(data!F$3)+1),IF(data!$D$3:$D$3000=$D$3,IF(data!$E$3:$E$3000=$F$3, ROW(data!F$3:F$3000)-ROW(data!F$3)+1))),ROWS(data!F$3:F314))),"")</f>
        <v/>
      </c>
      <c r="F317" s="85" t="str">
        <f t="array" ref="F317">IFERROR(INDEX(data!G$3:G$3000, SMALL(IF(ISBLANK($F$3),IF(data!$D$3:$D$3000=$D$3,ROW(data!G$3:G$3000)-ROW(data!G$3)+1),IF(data!$D$3:$D$3000=$D$3,IF(data!$E$3:$E$3000=$F$3, ROW(data!G$3:G$3000)-ROW(data!G$3)+1))),ROWS(data!G$3:G314))),"")</f>
        <v/>
      </c>
      <c r="G317" s="85" t="str">
        <f t="shared" si="5"/>
        <v/>
      </c>
    </row>
    <row r="318" spans="1:7">
      <c r="A318" s="91" t="str">
        <f t="array" ref="A318">IFERROR(INDEX(data!A$3:A$3000, SMALL(IF(ISBLANK($F$3),IF(data!$D$3:$D$3000=$D$3,ROW(data!A$3:A$3000)-ROW(data!A$3)+1),IF(data!$D$3:$D$3000=$D$3,IF(data!$E$3:$E$3000=$F$3, ROW(data!A$3:A$3000)-ROW(data!A$3)+1))),ROWS(data!A$3:A315))),"")</f>
        <v/>
      </c>
      <c r="B318" s="92" t="str">
        <f t="array" ref="B318">IFERROR(INDEX(data!B$3:B$3000, SMALL(IF(ISBLANK($F$3),IF(data!$D$3:$D$3000=$D$3,ROW(data!B$3:B$3000)-ROW(data!B$3)+1),IF(data!$D$3:$D$3000=$D$3,IF(data!$E$3:$E$3000=$F$3, ROW(data!B$3:B$3000)-ROW(data!B$3)+1))),ROWS(data!B$3:B315))),"")</f>
        <v/>
      </c>
      <c r="C318" s="92" t="str">
        <f t="array" ref="C318">IFERROR(INDEX(data!C$3:C$3000, SMALL(IF(ISBLANK($F$3),IF(data!$D$3:$D$3000=$D$3,ROW(data!C$3:C$3000)-ROW(data!C$3)+1),IF(data!$D$3:$D$3000=$D$3,IF(data!$E$3:$E$3000=$F$3, ROW(data!C$3:C$3000)-ROW(data!C$3)+1))),ROWS(data!C$3:C315))),"")</f>
        <v/>
      </c>
      <c r="D318" s="91" t="str">
        <f t="array" ref="D318">IFERROR(INDEX(data!E$3:E$3000, SMALL(IF(ISBLANK($F$3),IF(data!$D$3:$D$3000=$D$3,ROW(data!E$3:E$3000)-ROW(data!E$3)+1),IF(data!$D$3:$D$3000=$D$3,IF(data!$E$3:$E$3000=$F$3, ROW(data!E$3:E$3000)-ROW(data!E$3)+1))),ROWS(data!E$3:E315))),"")</f>
        <v/>
      </c>
      <c r="E318" s="85" t="str">
        <f t="array" ref="E318">IFERROR(INDEX(data!F$3:F$3000, SMALL(IF(ISBLANK($F$3),IF(data!$D$3:$D$3000=$D$3,ROW(data!F$3:F$3000)-ROW(data!F$3)+1),IF(data!$D$3:$D$3000=$D$3,IF(data!$E$3:$E$3000=$F$3, ROW(data!F$3:F$3000)-ROW(data!F$3)+1))),ROWS(data!F$3:F315))),"")</f>
        <v/>
      </c>
      <c r="F318" s="85" t="str">
        <f t="array" ref="F318">IFERROR(INDEX(data!G$3:G$3000, SMALL(IF(ISBLANK($F$3),IF(data!$D$3:$D$3000=$D$3,ROW(data!G$3:G$3000)-ROW(data!G$3)+1),IF(data!$D$3:$D$3000=$D$3,IF(data!$E$3:$E$3000=$F$3, ROW(data!G$3:G$3000)-ROW(data!G$3)+1))),ROWS(data!G$3:G315))),"")</f>
        <v/>
      </c>
      <c r="G318" s="85" t="str">
        <f t="shared" si="5"/>
        <v/>
      </c>
    </row>
    <row r="319" spans="1:7">
      <c r="A319" s="88" t="str">
        <f t="array" ref="A319">IFERROR(INDEX(data!A$3:A$3000, SMALL(IF(ISBLANK($F$3),IF(data!$D$3:$D$3000=$D$3,ROW(data!A$3:A$3000)-ROW(data!A$3)+1),IF(data!$D$3:$D$3000=$D$3,IF(data!$E$3:$E$3000=$F$3, ROW(data!A$3:A$3000)-ROW(data!A$3)+1))),ROWS(data!A$3:A316))),"")</f>
        <v/>
      </c>
      <c r="B319" s="89" t="str">
        <f t="array" ref="B319">IFERROR(INDEX(data!B$3:B$3000, SMALL(IF(ISBLANK($F$3),IF(data!$D$3:$D$3000=$D$3,ROW(data!B$3:B$3000)-ROW(data!B$3)+1),IF(data!$D$3:$D$3000=$D$3,IF(data!$E$3:$E$3000=$F$3, ROW(data!B$3:B$3000)-ROW(data!B$3)+1))),ROWS(data!B$3:B316))),"")</f>
        <v/>
      </c>
      <c r="C319" s="84" t="str">
        <f t="array" ref="C319">IFERROR(INDEX(data!C$3:C$3000, SMALL(IF(ISBLANK($F$3),IF(data!$D$3:$D$3000=$D$3,ROW(data!C$3:C$3000)-ROW(data!C$3)+1),IF(data!$D$3:$D$3000=$D$3,IF(data!$E$3:$E$3000=$F$3, ROW(data!C$3:C$3000)-ROW(data!C$3)+1))),ROWS(data!C$3:C316))),"")</f>
        <v/>
      </c>
      <c r="D319" s="90" t="str">
        <f t="array" ref="D319">IFERROR(INDEX(data!E$3:E$3000, SMALL(IF(ISBLANK($F$3),IF(data!$D$3:$D$3000=$D$3,ROW(data!E$3:E$3000)-ROW(data!E$3)+1),IF(data!$D$3:$D$3000=$D$3,IF(data!$E$3:$E$3000=$F$3, ROW(data!E$3:E$3000)-ROW(data!E$3)+1))),ROWS(data!E$3:E316))),"")</f>
        <v/>
      </c>
      <c r="E319" s="85" t="str">
        <f t="array" ref="E319">IFERROR(INDEX(data!F$3:F$3000, SMALL(IF(ISBLANK($F$3),IF(data!$D$3:$D$3000=$D$3,ROW(data!F$3:F$3000)-ROW(data!F$3)+1),IF(data!$D$3:$D$3000=$D$3,IF(data!$E$3:$E$3000=$F$3, ROW(data!F$3:F$3000)-ROW(data!F$3)+1))),ROWS(data!F$3:F316))),"")</f>
        <v/>
      </c>
      <c r="F319" s="85" t="str">
        <f t="array" ref="F319">IFERROR(INDEX(data!G$3:G$3000, SMALL(IF(ISBLANK($F$3),IF(data!$D$3:$D$3000=$D$3,ROW(data!G$3:G$3000)-ROW(data!G$3)+1),IF(data!$D$3:$D$3000=$D$3,IF(data!$E$3:$E$3000=$F$3, ROW(data!G$3:G$3000)-ROW(data!G$3)+1))),ROWS(data!G$3:G316))),"")</f>
        <v/>
      </c>
      <c r="G319" s="85" t="str">
        <f t="shared" si="5"/>
        <v/>
      </c>
    </row>
    <row r="320" spans="1:7">
      <c r="A320" s="91" t="str">
        <f t="array" ref="A320">IFERROR(INDEX(data!A$3:A$3000, SMALL(IF(ISBLANK($F$3),IF(data!$D$3:$D$3000=$D$3,ROW(data!A$3:A$3000)-ROW(data!A$3)+1),IF(data!$D$3:$D$3000=$D$3,IF(data!$E$3:$E$3000=$F$3, ROW(data!A$3:A$3000)-ROW(data!A$3)+1))),ROWS(data!A$3:A317))),"")</f>
        <v/>
      </c>
      <c r="B320" s="92" t="str">
        <f t="array" ref="B320">IFERROR(INDEX(data!B$3:B$3000, SMALL(IF(ISBLANK($F$3),IF(data!$D$3:$D$3000=$D$3,ROW(data!B$3:B$3000)-ROW(data!B$3)+1),IF(data!$D$3:$D$3000=$D$3,IF(data!$E$3:$E$3000=$F$3, ROW(data!B$3:B$3000)-ROW(data!B$3)+1))),ROWS(data!B$3:B317))),"")</f>
        <v/>
      </c>
      <c r="C320" s="92" t="str">
        <f t="array" ref="C320">IFERROR(INDEX(data!C$3:C$3000, SMALL(IF(ISBLANK($F$3),IF(data!$D$3:$D$3000=$D$3,ROW(data!C$3:C$3000)-ROW(data!C$3)+1),IF(data!$D$3:$D$3000=$D$3,IF(data!$E$3:$E$3000=$F$3, ROW(data!C$3:C$3000)-ROW(data!C$3)+1))),ROWS(data!C$3:C317))),"")</f>
        <v/>
      </c>
      <c r="D320" s="91" t="str">
        <f t="array" ref="D320">IFERROR(INDEX(data!E$3:E$3000, SMALL(IF(ISBLANK($F$3),IF(data!$D$3:$D$3000=$D$3,ROW(data!E$3:E$3000)-ROW(data!E$3)+1),IF(data!$D$3:$D$3000=$D$3,IF(data!$E$3:$E$3000=$F$3, ROW(data!E$3:E$3000)-ROW(data!E$3)+1))),ROWS(data!E$3:E317))),"")</f>
        <v/>
      </c>
      <c r="E320" s="85" t="str">
        <f t="array" ref="E320">IFERROR(INDEX(data!F$3:F$3000, SMALL(IF(ISBLANK($F$3),IF(data!$D$3:$D$3000=$D$3,ROW(data!F$3:F$3000)-ROW(data!F$3)+1),IF(data!$D$3:$D$3000=$D$3,IF(data!$E$3:$E$3000=$F$3, ROW(data!F$3:F$3000)-ROW(data!F$3)+1))),ROWS(data!F$3:F317))),"")</f>
        <v/>
      </c>
      <c r="F320" s="85" t="str">
        <f t="array" ref="F320">IFERROR(INDEX(data!G$3:G$3000, SMALL(IF(ISBLANK($F$3),IF(data!$D$3:$D$3000=$D$3,ROW(data!G$3:G$3000)-ROW(data!G$3)+1),IF(data!$D$3:$D$3000=$D$3,IF(data!$E$3:$E$3000=$F$3, ROW(data!G$3:G$3000)-ROW(data!G$3)+1))),ROWS(data!G$3:G317))),"")</f>
        <v/>
      </c>
      <c r="G320" s="85" t="str">
        <f t="shared" si="5"/>
        <v/>
      </c>
    </row>
    <row r="321" spans="1:7">
      <c r="A321" s="88" t="str">
        <f t="array" ref="A321">IFERROR(INDEX(data!A$3:A$3000, SMALL(IF(ISBLANK($F$3),IF(data!$D$3:$D$3000=$D$3,ROW(data!A$3:A$3000)-ROW(data!A$3)+1),IF(data!$D$3:$D$3000=$D$3,IF(data!$E$3:$E$3000=$F$3, ROW(data!A$3:A$3000)-ROW(data!A$3)+1))),ROWS(data!A$3:A318))),"")</f>
        <v/>
      </c>
      <c r="B321" s="89" t="str">
        <f t="array" ref="B321">IFERROR(INDEX(data!B$3:B$3000, SMALL(IF(ISBLANK($F$3),IF(data!$D$3:$D$3000=$D$3,ROW(data!B$3:B$3000)-ROW(data!B$3)+1),IF(data!$D$3:$D$3000=$D$3,IF(data!$E$3:$E$3000=$F$3, ROW(data!B$3:B$3000)-ROW(data!B$3)+1))),ROWS(data!B$3:B318))),"")</f>
        <v/>
      </c>
      <c r="C321" s="84" t="str">
        <f t="array" ref="C321">IFERROR(INDEX(data!C$3:C$3000, SMALL(IF(ISBLANK($F$3),IF(data!$D$3:$D$3000=$D$3,ROW(data!C$3:C$3000)-ROW(data!C$3)+1),IF(data!$D$3:$D$3000=$D$3,IF(data!$E$3:$E$3000=$F$3, ROW(data!C$3:C$3000)-ROW(data!C$3)+1))),ROWS(data!C$3:C318))),"")</f>
        <v/>
      </c>
      <c r="D321" s="90" t="str">
        <f t="array" ref="D321">IFERROR(INDEX(data!E$3:E$3000, SMALL(IF(ISBLANK($F$3),IF(data!$D$3:$D$3000=$D$3,ROW(data!E$3:E$3000)-ROW(data!E$3)+1),IF(data!$D$3:$D$3000=$D$3,IF(data!$E$3:$E$3000=$F$3, ROW(data!E$3:E$3000)-ROW(data!E$3)+1))),ROWS(data!E$3:E318))),"")</f>
        <v/>
      </c>
      <c r="E321" s="85" t="str">
        <f t="array" ref="E321">IFERROR(INDEX(data!F$3:F$3000, SMALL(IF(ISBLANK($F$3),IF(data!$D$3:$D$3000=$D$3,ROW(data!F$3:F$3000)-ROW(data!F$3)+1),IF(data!$D$3:$D$3000=$D$3,IF(data!$E$3:$E$3000=$F$3, ROW(data!F$3:F$3000)-ROW(data!F$3)+1))),ROWS(data!F$3:F318))),"")</f>
        <v/>
      </c>
      <c r="F321" s="85" t="str">
        <f t="array" ref="F321">IFERROR(INDEX(data!G$3:G$3000, SMALL(IF(ISBLANK($F$3),IF(data!$D$3:$D$3000=$D$3,ROW(data!G$3:G$3000)-ROW(data!G$3)+1),IF(data!$D$3:$D$3000=$D$3,IF(data!$E$3:$E$3000=$F$3, ROW(data!G$3:G$3000)-ROW(data!G$3)+1))),ROWS(data!G$3:G318))),"")</f>
        <v/>
      </c>
      <c r="G321" s="85" t="str">
        <f t="shared" si="5"/>
        <v/>
      </c>
    </row>
    <row r="322" spans="1:7">
      <c r="A322" s="91" t="str">
        <f t="array" ref="A322">IFERROR(INDEX(data!A$3:A$3000, SMALL(IF(ISBLANK($F$3),IF(data!$D$3:$D$3000=$D$3,ROW(data!A$3:A$3000)-ROW(data!A$3)+1),IF(data!$D$3:$D$3000=$D$3,IF(data!$E$3:$E$3000=$F$3, ROW(data!A$3:A$3000)-ROW(data!A$3)+1))),ROWS(data!A$3:A319))),"")</f>
        <v/>
      </c>
      <c r="B322" s="92" t="str">
        <f t="array" ref="B322">IFERROR(INDEX(data!B$3:B$3000, SMALL(IF(ISBLANK($F$3),IF(data!$D$3:$D$3000=$D$3,ROW(data!B$3:B$3000)-ROW(data!B$3)+1),IF(data!$D$3:$D$3000=$D$3,IF(data!$E$3:$E$3000=$F$3, ROW(data!B$3:B$3000)-ROW(data!B$3)+1))),ROWS(data!B$3:B319))),"")</f>
        <v/>
      </c>
      <c r="C322" s="92" t="str">
        <f t="array" ref="C322">IFERROR(INDEX(data!C$3:C$3000, SMALL(IF(ISBLANK($F$3),IF(data!$D$3:$D$3000=$D$3,ROW(data!C$3:C$3000)-ROW(data!C$3)+1),IF(data!$D$3:$D$3000=$D$3,IF(data!$E$3:$E$3000=$F$3, ROW(data!C$3:C$3000)-ROW(data!C$3)+1))),ROWS(data!C$3:C319))),"")</f>
        <v/>
      </c>
      <c r="D322" s="91" t="str">
        <f t="array" ref="D322">IFERROR(INDEX(data!E$3:E$3000, SMALL(IF(ISBLANK($F$3),IF(data!$D$3:$D$3000=$D$3,ROW(data!E$3:E$3000)-ROW(data!E$3)+1),IF(data!$D$3:$D$3000=$D$3,IF(data!$E$3:$E$3000=$F$3, ROW(data!E$3:E$3000)-ROW(data!E$3)+1))),ROWS(data!E$3:E319))),"")</f>
        <v/>
      </c>
      <c r="E322" s="85" t="str">
        <f t="array" ref="E322">IFERROR(INDEX(data!F$3:F$3000, SMALL(IF(ISBLANK($F$3),IF(data!$D$3:$D$3000=$D$3,ROW(data!F$3:F$3000)-ROW(data!F$3)+1),IF(data!$D$3:$D$3000=$D$3,IF(data!$E$3:$E$3000=$F$3, ROW(data!F$3:F$3000)-ROW(data!F$3)+1))),ROWS(data!F$3:F319))),"")</f>
        <v/>
      </c>
      <c r="F322" s="85" t="str">
        <f t="array" ref="F322">IFERROR(INDEX(data!G$3:G$3000, SMALL(IF(ISBLANK($F$3),IF(data!$D$3:$D$3000=$D$3,ROW(data!G$3:G$3000)-ROW(data!G$3)+1),IF(data!$D$3:$D$3000=$D$3,IF(data!$E$3:$E$3000=$F$3, ROW(data!G$3:G$3000)-ROW(data!G$3)+1))),ROWS(data!G$3:G319))),"")</f>
        <v/>
      </c>
      <c r="G322" s="85" t="str">
        <f t="shared" si="5"/>
        <v/>
      </c>
    </row>
    <row r="323" spans="1:7">
      <c r="A323" s="88" t="str">
        <f t="array" ref="A323">IFERROR(INDEX(data!A$3:A$3000, SMALL(IF(ISBLANK($F$3),IF(data!$D$3:$D$3000=$D$3,ROW(data!A$3:A$3000)-ROW(data!A$3)+1),IF(data!$D$3:$D$3000=$D$3,IF(data!$E$3:$E$3000=$F$3, ROW(data!A$3:A$3000)-ROW(data!A$3)+1))),ROWS(data!A$3:A320))),"")</f>
        <v/>
      </c>
      <c r="B323" s="89" t="str">
        <f t="array" ref="B323">IFERROR(INDEX(data!B$3:B$3000, SMALL(IF(ISBLANK($F$3),IF(data!$D$3:$D$3000=$D$3,ROW(data!B$3:B$3000)-ROW(data!B$3)+1),IF(data!$D$3:$D$3000=$D$3,IF(data!$E$3:$E$3000=$F$3, ROW(data!B$3:B$3000)-ROW(data!B$3)+1))),ROWS(data!B$3:B320))),"")</f>
        <v/>
      </c>
      <c r="C323" s="84" t="str">
        <f t="array" ref="C323">IFERROR(INDEX(data!C$3:C$3000, SMALL(IF(ISBLANK($F$3),IF(data!$D$3:$D$3000=$D$3,ROW(data!C$3:C$3000)-ROW(data!C$3)+1),IF(data!$D$3:$D$3000=$D$3,IF(data!$E$3:$E$3000=$F$3, ROW(data!C$3:C$3000)-ROW(data!C$3)+1))),ROWS(data!C$3:C320))),"")</f>
        <v/>
      </c>
      <c r="D323" s="90" t="str">
        <f t="array" ref="D323">IFERROR(INDEX(data!E$3:E$3000, SMALL(IF(ISBLANK($F$3),IF(data!$D$3:$D$3000=$D$3,ROW(data!E$3:E$3000)-ROW(data!E$3)+1),IF(data!$D$3:$D$3000=$D$3,IF(data!$E$3:$E$3000=$F$3, ROW(data!E$3:E$3000)-ROW(data!E$3)+1))),ROWS(data!E$3:E320))),"")</f>
        <v/>
      </c>
      <c r="E323" s="85" t="str">
        <f t="array" ref="E323">IFERROR(INDEX(data!F$3:F$3000, SMALL(IF(ISBLANK($F$3),IF(data!$D$3:$D$3000=$D$3,ROW(data!F$3:F$3000)-ROW(data!F$3)+1),IF(data!$D$3:$D$3000=$D$3,IF(data!$E$3:$E$3000=$F$3, ROW(data!F$3:F$3000)-ROW(data!F$3)+1))),ROWS(data!F$3:F320))),"")</f>
        <v/>
      </c>
      <c r="F323" s="85" t="str">
        <f t="array" ref="F323">IFERROR(INDEX(data!G$3:G$3000, SMALL(IF(ISBLANK($F$3),IF(data!$D$3:$D$3000=$D$3,ROW(data!G$3:G$3000)-ROW(data!G$3)+1),IF(data!$D$3:$D$3000=$D$3,IF(data!$E$3:$E$3000=$F$3, ROW(data!G$3:G$3000)-ROW(data!G$3)+1))),ROWS(data!G$3:G320))),"")</f>
        <v/>
      </c>
      <c r="G323" s="85" t="str">
        <f t="shared" si="5"/>
        <v/>
      </c>
    </row>
    <row r="324" spans="1:7">
      <c r="A324" s="91" t="str">
        <f t="array" ref="A324">IFERROR(INDEX(data!A$3:A$3000, SMALL(IF(ISBLANK($F$3),IF(data!$D$3:$D$3000=$D$3,ROW(data!A$3:A$3000)-ROW(data!A$3)+1),IF(data!$D$3:$D$3000=$D$3,IF(data!$E$3:$E$3000=$F$3, ROW(data!A$3:A$3000)-ROW(data!A$3)+1))),ROWS(data!A$3:A321))),"")</f>
        <v/>
      </c>
      <c r="B324" s="92" t="str">
        <f t="array" ref="B324">IFERROR(INDEX(data!B$3:B$3000, SMALL(IF(ISBLANK($F$3),IF(data!$D$3:$D$3000=$D$3,ROW(data!B$3:B$3000)-ROW(data!B$3)+1),IF(data!$D$3:$D$3000=$D$3,IF(data!$E$3:$E$3000=$F$3, ROW(data!B$3:B$3000)-ROW(data!B$3)+1))),ROWS(data!B$3:B321))),"")</f>
        <v/>
      </c>
      <c r="C324" s="92" t="str">
        <f t="array" ref="C324">IFERROR(INDEX(data!C$3:C$3000, SMALL(IF(ISBLANK($F$3),IF(data!$D$3:$D$3000=$D$3,ROW(data!C$3:C$3000)-ROW(data!C$3)+1),IF(data!$D$3:$D$3000=$D$3,IF(data!$E$3:$E$3000=$F$3, ROW(data!C$3:C$3000)-ROW(data!C$3)+1))),ROWS(data!C$3:C321))),"")</f>
        <v/>
      </c>
      <c r="D324" s="91" t="str">
        <f t="array" ref="D324">IFERROR(INDEX(data!E$3:E$3000, SMALL(IF(ISBLANK($F$3),IF(data!$D$3:$D$3000=$D$3,ROW(data!E$3:E$3000)-ROW(data!E$3)+1),IF(data!$D$3:$D$3000=$D$3,IF(data!$E$3:$E$3000=$F$3, ROW(data!E$3:E$3000)-ROW(data!E$3)+1))),ROWS(data!E$3:E321))),"")</f>
        <v/>
      </c>
      <c r="E324" s="85" t="str">
        <f t="array" ref="E324">IFERROR(INDEX(data!F$3:F$3000, SMALL(IF(ISBLANK($F$3),IF(data!$D$3:$D$3000=$D$3,ROW(data!F$3:F$3000)-ROW(data!F$3)+1),IF(data!$D$3:$D$3000=$D$3,IF(data!$E$3:$E$3000=$F$3, ROW(data!F$3:F$3000)-ROW(data!F$3)+1))),ROWS(data!F$3:F321))),"")</f>
        <v/>
      </c>
      <c r="F324" s="85" t="str">
        <f t="array" ref="F324">IFERROR(INDEX(data!G$3:G$3000, SMALL(IF(ISBLANK($F$3),IF(data!$D$3:$D$3000=$D$3,ROW(data!G$3:G$3000)-ROW(data!G$3)+1),IF(data!$D$3:$D$3000=$D$3,IF(data!$E$3:$E$3000=$F$3, ROW(data!G$3:G$3000)-ROW(data!G$3)+1))),ROWS(data!G$3:G321))),"")</f>
        <v/>
      </c>
      <c r="G324" s="85" t="str">
        <f t="shared" si="5"/>
        <v/>
      </c>
    </row>
    <row r="325" spans="1:7">
      <c r="A325" s="88" t="str">
        <f t="array" ref="A325">IFERROR(INDEX(data!A$3:A$3000, SMALL(IF(ISBLANK($F$3),IF(data!$D$3:$D$3000=$D$3,ROW(data!A$3:A$3000)-ROW(data!A$3)+1),IF(data!$D$3:$D$3000=$D$3,IF(data!$E$3:$E$3000=$F$3, ROW(data!A$3:A$3000)-ROW(data!A$3)+1))),ROWS(data!A$3:A322))),"")</f>
        <v/>
      </c>
      <c r="B325" s="89" t="str">
        <f t="array" ref="B325">IFERROR(INDEX(data!B$3:B$3000, SMALL(IF(ISBLANK($F$3),IF(data!$D$3:$D$3000=$D$3,ROW(data!B$3:B$3000)-ROW(data!B$3)+1),IF(data!$D$3:$D$3000=$D$3,IF(data!$E$3:$E$3000=$F$3, ROW(data!B$3:B$3000)-ROW(data!B$3)+1))),ROWS(data!B$3:B322))),"")</f>
        <v/>
      </c>
      <c r="C325" s="84" t="str">
        <f t="array" ref="C325">IFERROR(INDEX(data!C$3:C$3000, SMALL(IF(ISBLANK($F$3),IF(data!$D$3:$D$3000=$D$3,ROW(data!C$3:C$3000)-ROW(data!C$3)+1),IF(data!$D$3:$D$3000=$D$3,IF(data!$E$3:$E$3000=$F$3, ROW(data!C$3:C$3000)-ROW(data!C$3)+1))),ROWS(data!C$3:C322))),"")</f>
        <v/>
      </c>
      <c r="D325" s="90" t="str">
        <f t="array" ref="D325">IFERROR(INDEX(data!E$3:E$3000, SMALL(IF(ISBLANK($F$3),IF(data!$D$3:$D$3000=$D$3,ROW(data!E$3:E$3000)-ROW(data!E$3)+1),IF(data!$D$3:$D$3000=$D$3,IF(data!$E$3:$E$3000=$F$3, ROW(data!E$3:E$3000)-ROW(data!E$3)+1))),ROWS(data!E$3:E322))),"")</f>
        <v/>
      </c>
      <c r="E325" s="85" t="str">
        <f t="array" ref="E325">IFERROR(INDEX(data!F$3:F$3000, SMALL(IF(ISBLANK($F$3),IF(data!$D$3:$D$3000=$D$3,ROW(data!F$3:F$3000)-ROW(data!F$3)+1),IF(data!$D$3:$D$3000=$D$3,IF(data!$E$3:$E$3000=$F$3, ROW(data!F$3:F$3000)-ROW(data!F$3)+1))),ROWS(data!F$3:F322))),"")</f>
        <v/>
      </c>
      <c r="F325" s="85" t="str">
        <f t="array" ref="F325">IFERROR(INDEX(data!G$3:G$3000, SMALL(IF(ISBLANK($F$3),IF(data!$D$3:$D$3000=$D$3,ROW(data!G$3:G$3000)-ROW(data!G$3)+1),IF(data!$D$3:$D$3000=$D$3,IF(data!$E$3:$E$3000=$F$3, ROW(data!G$3:G$3000)-ROW(data!G$3)+1))),ROWS(data!G$3:G322))),"")</f>
        <v/>
      </c>
      <c r="G325" s="85" t="str">
        <f t="shared" si="5"/>
        <v/>
      </c>
    </row>
    <row r="326" spans="1:7">
      <c r="A326" s="91" t="str">
        <f t="array" ref="A326">IFERROR(INDEX(data!A$3:A$3000, SMALL(IF(ISBLANK($F$3),IF(data!$D$3:$D$3000=$D$3,ROW(data!A$3:A$3000)-ROW(data!A$3)+1),IF(data!$D$3:$D$3000=$D$3,IF(data!$E$3:$E$3000=$F$3, ROW(data!A$3:A$3000)-ROW(data!A$3)+1))),ROWS(data!A$3:A323))),"")</f>
        <v/>
      </c>
      <c r="B326" s="92" t="str">
        <f t="array" ref="B326">IFERROR(INDEX(data!B$3:B$3000, SMALL(IF(ISBLANK($F$3),IF(data!$D$3:$D$3000=$D$3,ROW(data!B$3:B$3000)-ROW(data!B$3)+1),IF(data!$D$3:$D$3000=$D$3,IF(data!$E$3:$E$3000=$F$3, ROW(data!B$3:B$3000)-ROW(data!B$3)+1))),ROWS(data!B$3:B323))),"")</f>
        <v/>
      </c>
      <c r="C326" s="92" t="str">
        <f t="array" ref="C326">IFERROR(INDEX(data!C$3:C$3000, SMALL(IF(ISBLANK($F$3),IF(data!$D$3:$D$3000=$D$3,ROW(data!C$3:C$3000)-ROW(data!C$3)+1),IF(data!$D$3:$D$3000=$D$3,IF(data!$E$3:$E$3000=$F$3, ROW(data!C$3:C$3000)-ROW(data!C$3)+1))),ROWS(data!C$3:C323))),"")</f>
        <v/>
      </c>
      <c r="D326" s="91" t="str">
        <f t="array" ref="D326">IFERROR(INDEX(data!E$3:E$3000, SMALL(IF(ISBLANK($F$3),IF(data!$D$3:$D$3000=$D$3,ROW(data!E$3:E$3000)-ROW(data!E$3)+1),IF(data!$D$3:$D$3000=$D$3,IF(data!$E$3:$E$3000=$F$3, ROW(data!E$3:E$3000)-ROW(data!E$3)+1))),ROWS(data!E$3:E323))),"")</f>
        <v/>
      </c>
      <c r="E326" s="85" t="str">
        <f t="array" ref="E326">IFERROR(INDEX(data!F$3:F$3000, SMALL(IF(ISBLANK($F$3),IF(data!$D$3:$D$3000=$D$3,ROW(data!F$3:F$3000)-ROW(data!F$3)+1),IF(data!$D$3:$D$3000=$D$3,IF(data!$E$3:$E$3000=$F$3, ROW(data!F$3:F$3000)-ROW(data!F$3)+1))),ROWS(data!F$3:F323))),"")</f>
        <v/>
      </c>
      <c r="F326" s="85" t="str">
        <f t="array" ref="F326">IFERROR(INDEX(data!G$3:G$3000, SMALL(IF(ISBLANK($F$3),IF(data!$D$3:$D$3000=$D$3,ROW(data!G$3:G$3000)-ROW(data!G$3)+1),IF(data!$D$3:$D$3000=$D$3,IF(data!$E$3:$E$3000=$F$3, ROW(data!G$3:G$3000)-ROW(data!G$3)+1))),ROWS(data!G$3:G323))),"")</f>
        <v/>
      </c>
      <c r="G326" s="85" t="str">
        <f t="shared" si="5"/>
        <v/>
      </c>
    </row>
    <row r="327" spans="1:7">
      <c r="A327" s="88" t="str">
        <f t="array" ref="A327">IFERROR(INDEX(data!A$3:A$3000, SMALL(IF(ISBLANK($F$3),IF(data!$D$3:$D$3000=$D$3,ROW(data!A$3:A$3000)-ROW(data!A$3)+1),IF(data!$D$3:$D$3000=$D$3,IF(data!$E$3:$E$3000=$F$3, ROW(data!A$3:A$3000)-ROW(data!A$3)+1))),ROWS(data!A$3:A324))),"")</f>
        <v/>
      </c>
      <c r="B327" s="89" t="str">
        <f t="array" ref="B327">IFERROR(INDEX(data!B$3:B$3000, SMALL(IF(ISBLANK($F$3),IF(data!$D$3:$D$3000=$D$3,ROW(data!B$3:B$3000)-ROW(data!B$3)+1),IF(data!$D$3:$D$3000=$D$3,IF(data!$E$3:$E$3000=$F$3, ROW(data!B$3:B$3000)-ROW(data!B$3)+1))),ROWS(data!B$3:B324))),"")</f>
        <v/>
      </c>
      <c r="C327" s="84" t="str">
        <f t="array" ref="C327">IFERROR(INDEX(data!C$3:C$3000, SMALL(IF(ISBLANK($F$3),IF(data!$D$3:$D$3000=$D$3,ROW(data!C$3:C$3000)-ROW(data!C$3)+1),IF(data!$D$3:$D$3000=$D$3,IF(data!$E$3:$E$3000=$F$3, ROW(data!C$3:C$3000)-ROW(data!C$3)+1))),ROWS(data!C$3:C324))),"")</f>
        <v/>
      </c>
      <c r="D327" s="90" t="str">
        <f t="array" ref="D327">IFERROR(INDEX(data!E$3:E$3000, SMALL(IF(ISBLANK($F$3),IF(data!$D$3:$D$3000=$D$3,ROW(data!E$3:E$3000)-ROW(data!E$3)+1),IF(data!$D$3:$D$3000=$D$3,IF(data!$E$3:$E$3000=$F$3, ROW(data!E$3:E$3000)-ROW(data!E$3)+1))),ROWS(data!E$3:E324))),"")</f>
        <v/>
      </c>
      <c r="E327" s="85" t="str">
        <f t="array" ref="E327">IFERROR(INDEX(data!F$3:F$3000, SMALL(IF(ISBLANK($F$3),IF(data!$D$3:$D$3000=$D$3,ROW(data!F$3:F$3000)-ROW(data!F$3)+1),IF(data!$D$3:$D$3000=$D$3,IF(data!$E$3:$E$3000=$F$3, ROW(data!F$3:F$3000)-ROW(data!F$3)+1))),ROWS(data!F$3:F324))),"")</f>
        <v/>
      </c>
      <c r="F327" s="85" t="str">
        <f t="array" ref="F327">IFERROR(INDEX(data!G$3:G$3000, SMALL(IF(ISBLANK($F$3),IF(data!$D$3:$D$3000=$D$3,ROW(data!G$3:G$3000)-ROW(data!G$3)+1),IF(data!$D$3:$D$3000=$D$3,IF(data!$E$3:$E$3000=$F$3, ROW(data!G$3:G$3000)-ROW(data!G$3)+1))),ROWS(data!G$3:G324))),"")</f>
        <v/>
      </c>
      <c r="G327" s="85" t="str">
        <f t="shared" si="5"/>
        <v/>
      </c>
    </row>
    <row r="328" spans="1:7">
      <c r="A328" s="91" t="str">
        <f t="array" ref="A328">IFERROR(INDEX(data!A$3:A$3000, SMALL(IF(ISBLANK($F$3),IF(data!$D$3:$D$3000=$D$3,ROW(data!A$3:A$3000)-ROW(data!A$3)+1),IF(data!$D$3:$D$3000=$D$3,IF(data!$E$3:$E$3000=$F$3, ROW(data!A$3:A$3000)-ROW(data!A$3)+1))),ROWS(data!A$3:A325))),"")</f>
        <v/>
      </c>
      <c r="B328" s="92" t="str">
        <f t="array" ref="B328">IFERROR(INDEX(data!B$3:B$3000, SMALL(IF(ISBLANK($F$3),IF(data!$D$3:$D$3000=$D$3,ROW(data!B$3:B$3000)-ROW(data!B$3)+1),IF(data!$D$3:$D$3000=$D$3,IF(data!$E$3:$E$3000=$F$3, ROW(data!B$3:B$3000)-ROW(data!B$3)+1))),ROWS(data!B$3:B325))),"")</f>
        <v/>
      </c>
      <c r="C328" s="92" t="str">
        <f t="array" ref="C328">IFERROR(INDEX(data!C$3:C$3000, SMALL(IF(ISBLANK($F$3),IF(data!$D$3:$D$3000=$D$3,ROW(data!C$3:C$3000)-ROW(data!C$3)+1),IF(data!$D$3:$D$3000=$D$3,IF(data!$E$3:$E$3000=$F$3, ROW(data!C$3:C$3000)-ROW(data!C$3)+1))),ROWS(data!C$3:C325))),"")</f>
        <v/>
      </c>
      <c r="D328" s="91" t="str">
        <f t="array" ref="D328">IFERROR(INDEX(data!E$3:E$3000, SMALL(IF(ISBLANK($F$3),IF(data!$D$3:$D$3000=$D$3,ROW(data!E$3:E$3000)-ROW(data!E$3)+1),IF(data!$D$3:$D$3000=$D$3,IF(data!$E$3:$E$3000=$F$3, ROW(data!E$3:E$3000)-ROW(data!E$3)+1))),ROWS(data!E$3:E325))),"")</f>
        <v/>
      </c>
      <c r="E328" s="85" t="str">
        <f t="array" ref="E328">IFERROR(INDEX(data!F$3:F$3000, SMALL(IF(ISBLANK($F$3),IF(data!$D$3:$D$3000=$D$3,ROW(data!F$3:F$3000)-ROW(data!F$3)+1),IF(data!$D$3:$D$3000=$D$3,IF(data!$E$3:$E$3000=$F$3, ROW(data!F$3:F$3000)-ROW(data!F$3)+1))),ROWS(data!F$3:F325))),"")</f>
        <v/>
      </c>
      <c r="F328" s="85" t="str">
        <f t="array" ref="F328">IFERROR(INDEX(data!G$3:G$3000, SMALL(IF(ISBLANK($F$3),IF(data!$D$3:$D$3000=$D$3,ROW(data!G$3:G$3000)-ROW(data!G$3)+1),IF(data!$D$3:$D$3000=$D$3,IF(data!$E$3:$E$3000=$F$3, ROW(data!G$3:G$3000)-ROW(data!G$3)+1))),ROWS(data!G$3:G325))),"")</f>
        <v/>
      </c>
      <c r="G328" s="85" t="str">
        <f t="shared" si="5"/>
        <v/>
      </c>
    </row>
    <row r="329" spans="1:7">
      <c r="A329" s="88" t="str">
        <f t="array" ref="A329">IFERROR(INDEX(data!A$3:A$3000, SMALL(IF(ISBLANK($F$3),IF(data!$D$3:$D$3000=$D$3,ROW(data!A$3:A$3000)-ROW(data!A$3)+1),IF(data!$D$3:$D$3000=$D$3,IF(data!$E$3:$E$3000=$F$3, ROW(data!A$3:A$3000)-ROW(data!A$3)+1))),ROWS(data!A$3:A326))),"")</f>
        <v/>
      </c>
      <c r="B329" s="89" t="str">
        <f t="array" ref="B329">IFERROR(INDEX(data!B$3:B$3000, SMALL(IF(ISBLANK($F$3),IF(data!$D$3:$D$3000=$D$3,ROW(data!B$3:B$3000)-ROW(data!B$3)+1),IF(data!$D$3:$D$3000=$D$3,IF(data!$E$3:$E$3000=$F$3, ROW(data!B$3:B$3000)-ROW(data!B$3)+1))),ROWS(data!B$3:B326))),"")</f>
        <v/>
      </c>
      <c r="C329" s="84" t="str">
        <f t="array" ref="C329">IFERROR(INDEX(data!C$3:C$3000, SMALL(IF(ISBLANK($F$3),IF(data!$D$3:$D$3000=$D$3,ROW(data!C$3:C$3000)-ROW(data!C$3)+1),IF(data!$D$3:$D$3000=$D$3,IF(data!$E$3:$E$3000=$F$3, ROW(data!C$3:C$3000)-ROW(data!C$3)+1))),ROWS(data!C$3:C326))),"")</f>
        <v/>
      </c>
      <c r="D329" s="90" t="str">
        <f t="array" ref="D329">IFERROR(INDEX(data!E$3:E$3000, SMALL(IF(ISBLANK($F$3),IF(data!$D$3:$D$3000=$D$3,ROW(data!E$3:E$3000)-ROW(data!E$3)+1),IF(data!$D$3:$D$3000=$D$3,IF(data!$E$3:$E$3000=$F$3, ROW(data!E$3:E$3000)-ROW(data!E$3)+1))),ROWS(data!E$3:E326))),"")</f>
        <v/>
      </c>
      <c r="E329" s="85" t="str">
        <f t="array" ref="E329">IFERROR(INDEX(data!F$3:F$3000, SMALL(IF(ISBLANK($F$3),IF(data!$D$3:$D$3000=$D$3,ROW(data!F$3:F$3000)-ROW(data!F$3)+1),IF(data!$D$3:$D$3000=$D$3,IF(data!$E$3:$E$3000=$F$3, ROW(data!F$3:F$3000)-ROW(data!F$3)+1))),ROWS(data!F$3:F326))),"")</f>
        <v/>
      </c>
      <c r="F329" s="85" t="str">
        <f t="array" ref="F329">IFERROR(INDEX(data!G$3:G$3000, SMALL(IF(ISBLANK($F$3),IF(data!$D$3:$D$3000=$D$3,ROW(data!G$3:G$3000)-ROW(data!G$3)+1),IF(data!$D$3:$D$3000=$D$3,IF(data!$E$3:$E$3000=$F$3, ROW(data!G$3:G$3000)-ROW(data!G$3)+1))),ROWS(data!G$3:G326))),"")</f>
        <v/>
      </c>
      <c r="G329" s="85" t="str">
        <f t="shared" si="5"/>
        <v/>
      </c>
    </row>
    <row r="330" spans="1:7">
      <c r="A330" s="91" t="str">
        <f t="array" ref="A330">IFERROR(INDEX(data!A$3:A$3000, SMALL(IF(ISBLANK($F$3),IF(data!$D$3:$D$3000=$D$3,ROW(data!A$3:A$3000)-ROW(data!A$3)+1),IF(data!$D$3:$D$3000=$D$3,IF(data!$E$3:$E$3000=$F$3, ROW(data!A$3:A$3000)-ROW(data!A$3)+1))),ROWS(data!A$3:A327))),"")</f>
        <v/>
      </c>
      <c r="B330" s="92" t="str">
        <f t="array" ref="B330">IFERROR(INDEX(data!B$3:B$3000, SMALL(IF(ISBLANK($F$3),IF(data!$D$3:$D$3000=$D$3,ROW(data!B$3:B$3000)-ROW(data!B$3)+1),IF(data!$D$3:$D$3000=$D$3,IF(data!$E$3:$E$3000=$F$3, ROW(data!B$3:B$3000)-ROW(data!B$3)+1))),ROWS(data!B$3:B327))),"")</f>
        <v/>
      </c>
      <c r="C330" s="92" t="str">
        <f t="array" ref="C330">IFERROR(INDEX(data!C$3:C$3000, SMALL(IF(ISBLANK($F$3),IF(data!$D$3:$D$3000=$D$3,ROW(data!C$3:C$3000)-ROW(data!C$3)+1),IF(data!$D$3:$D$3000=$D$3,IF(data!$E$3:$E$3000=$F$3, ROW(data!C$3:C$3000)-ROW(data!C$3)+1))),ROWS(data!C$3:C327))),"")</f>
        <v/>
      </c>
      <c r="D330" s="91" t="str">
        <f t="array" ref="D330">IFERROR(INDEX(data!E$3:E$3000, SMALL(IF(ISBLANK($F$3),IF(data!$D$3:$D$3000=$D$3,ROW(data!E$3:E$3000)-ROW(data!E$3)+1),IF(data!$D$3:$D$3000=$D$3,IF(data!$E$3:$E$3000=$F$3, ROW(data!E$3:E$3000)-ROW(data!E$3)+1))),ROWS(data!E$3:E327))),"")</f>
        <v/>
      </c>
      <c r="E330" s="85" t="str">
        <f t="array" ref="E330">IFERROR(INDEX(data!F$3:F$3000, SMALL(IF(ISBLANK($F$3),IF(data!$D$3:$D$3000=$D$3,ROW(data!F$3:F$3000)-ROW(data!F$3)+1),IF(data!$D$3:$D$3000=$D$3,IF(data!$E$3:$E$3000=$F$3, ROW(data!F$3:F$3000)-ROW(data!F$3)+1))),ROWS(data!F$3:F327))),"")</f>
        <v/>
      </c>
      <c r="F330" s="85" t="str">
        <f t="array" ref="F330">IFERROR(INDEX(data!G$3:G$3000, SMALL(IF(ISBLANK($F$3),IF(data!$D$3:$D$3000=$D$3,ROW(data!G$3:G$3000)-ROW(data!G$3)+1),IF(data!$D$3:$D$3000=$D$3,IF(data!$E$3:$E$3000=$F$3, ROW(data!G$3:G$3000)-ROW(data!G$3)+1))),ROWS(data!G$3:G327))),"")</f>
        <v/>
      </c>
      <c r="G330" s="85" t="str">
        <f t="shared" si="5"/>
        <v/>
      </c>
    </row>
    <row r="331" spans="1:7">
      <c r="A331" s="88" t="str">
        <f t="array" ref="A331">IFERROR(INDEX(data!A$3:A$3000, SMALL(IF(ISBLANK($F$3),IF(data!$D$3:$D$3000=$D$3,ROW(data!A$3:A$3000)-ROW(data!A$3)+1),IF(data!$D$3:$D$3000=$D$3,IF(data!$E$3:$E$3000=$F$3, ROW(data!A$3:A$3000)-ROW(data!A$3)+1))),ROWS(data!A$3:A328))),"")</f>
        <v/>
      </c>
      <c r="B331" s="89" t="str">
        <f t="array" ref="B331">IFERROR(INDEX(data!B$3:B$3000, SMALL(IF(ISBLANK($F$3),IF(data!$D$3:$D$3000=$D$3,ROW(data!B$3:B$3000)-ROW(data!B$3)+1),IF(data!$D$3:$D$3000=$D$3,IF(data!$E$3:$E$3000=$F$3, ROW(data!B$3:B$3000)-ROW(data!B$3)+1))),ROWS(data!B$3:B328))),"")</f>
        <v/>
      </c>
      <c r="C331" s="84" t="str">
        <f t="array" ref="C331">IFERROR(INDEX(data!C$3:C$3000, SMALL(IF(ISBLANK($F$3),IF(data!$D$3:$D$3000=$D$3,ROW(data!C$3:C$3000)-ROW(data!C$3)+1),IF(data!$D$3:$D$3000=$D$3,IF(data!$E$3:$E$3000=$F$3, ROW(data!C$3:C$3000)-ROW(data!C$3)+1))),ROWS(data!C$3:C328))),"")</f>
        <v/>
      </c>
      <c r="D331" s="90" t="str">
        <f t="array" ref="D331">IFERROR(INDEX(data!E$3:E$3000, SMALL(IF(ISBLANK($F$3),IF(data!$D$3:$D$3000=$D$3,ROW(data!E$3:E$3000)-ROW(data!E$3)+1),IF(data!$D$3:$D$3000=$D$3,IF(data!$E$3:$E$3000=$F$3, ROW(data!E$3:E$3000)-ROW(data!E$3)+1))),ROWS(data!E$3:E328))),"")</f>
        <v/>
      </c>
      <c r="E331" s="85" t="str">
        <f t="array" ref="E331">IFERROR(INDEX(data!F$3:F$3000, SMALL(IF(ISBLANK($F$3),IF(data!$D$3:$D$3000=$D$3,ROW(data!F$3:F$3000)-ROW(data!F$3)+1),IF(data!$D$3:$D$3000=$D$3,IF(data!$E$3:$E$3000=$F$3, ROW(data!F$3:F$3000)-ROW(data!F$3)+1))),ROWS(data!F$3:F328))),"")</f>
        <v/>
      </c>
      <c r="F331" s="85" t="str">
        <f t="array" ref="F331">IFERROR(INDEX(data!G$3:G$3000, SMALL(IF(ISBLANK($F$3),IF(data!$D$3:$D$3000=$D$3,ROW(data!G$3:G$3000)-ROW(data!G$3)+1),IF(data!$D$3:$D$3000=$D$3,IF(data!$E$3:$E$3000=$F$3, ROW(data!G$3:G$3000)-ROW(data!G$3)+1))),ROWS(data!G$3:G328))),"")</f>
        <v/>
      </c>
      <c r="G331" s="85" t="str">
        <f t="shared" si="5"/>
        <v/>
      </c>
    </row>
    <row r="332" spans="1:7">
      <c r="A332" s="91" t="str">
        <f t="array" ref="A332">IFERROR(INDEX(data!A$3:A$3000, SMALL(IF(ISBLANK($F$3),IF(data!$D$3:$D$3000=$D$3,ROW(data!A$3:A$3000)-ROW(data!A$3)+1),IF(data!$D$3:$D$3000=$D$3,IF(data!$E$3:$E$3000=$F$3, ROW(data!A$3:A$3000)-ROW(data!A$3)+1))),ROWS(data!A$3:A329))),"")</f>
        <v/>
      </c>
      <c r="B332" s="92" t="str">
        <f t="array" ref="B332">IFERROR(INDEX(data!B$3:B$3000, SMALL(IF(ISBLANK($F$3),IF(data!$D$3:$D$3000=$D$3,ROW(data!B$3:B$3000)-ROW(data!B$3)+1),IF(data!$D$3:$D$3000=$D$3,IF(data!$E$3:$E$3000=$F$3, ROW(data!B$3:B$3000)-ROW(data!B$3)+1))),ROWS(data!B$3:B329))),"")</f>
        <v/>
      </c>
      <c r="C332" s="92" t="str">
        <f t="array" ref="C332">IFERROR(INDEX(data!C$3:C$3000, SMALL(IF(ISBLANK($F$3),IF(data!$D$3:$D$3000=$D$3,ROW(data!C$3:C$3000)-ROW(data!C$3)+1),IF(data!$D$3:$D$3000=$D$3,IF(data!$E$3:$E$3000=$F$3, ROW(data!C$3:C$3000)-ROW(data!C$3)+1))),ROWS(data!C$3:C329))),"")</f>
        <v/>
      </c>
      <c r="D332" s="91" t="str">
        <f t="array" ref="D332">IFERROR(INDEX(data!E$3:E$3000, SMALL(IF(ISBLANK($F$3),IF(data!$D$3:$D$3000=$D$3,ROW(data!E$3:E$3000)-ROW(data!E$3)+1),IF(data!$D$3:$D$3000=$D$3,IF(data!$E$3:$E$3000=$F$3, ROW(data!E$3:E$3000)-ROW(data!E$3)+1))),ROWS(data!E$3:E329))),"")</f>
        <v/>
      </c>
      <c r="E332" s="85" t="str">
        <f t="array" ref="E332">IFERROR(INDEX(data!F$3:F$3000, SMALL(IF(ISBLANK($F$3),IF(data!$D$3:$D$3000=$D$3,ROW(data!F$3:F$3000)-ROW(data!F$3)+1),IF(data!$D$3:$D$3000=$D$3,IF(data!$E$3:$E$3000=$F$3, ROW(data!F$3:F$3000)-ROW(data!F$3)+1))),ROWS(data!F$3:F329))),"")</f>
        <v/>
      </c>
      <c r="F332" s="85" t="str">
        <f t="array" ref="F332">IFERROR(INDEX(data!G$3:G$3000, SMALL(IF(ISBLANK($F$3),IF(data!$D$3:$D$3000=$D$3,ROW(data!G$3:G$3000)-ROW(data!G$3)+1),IF(data!$D$3:$D$3000=$D$3,IF(data!$E$3:$E$3000=$F$3, ROW(data!G$3:G$3000)-ROW(data!G$3)+1))),ROWS(data!G$3:G329))),"")</f>
        <v/>
      </c>
      <c r="G332" s="85" t="str">
        <f t="shared" si="5"/>
        <v/>
      </c>
    </row>
    <row r="333" spans="1:7">
      <c r="A333" s="88" t="str">
        <f t="array" ref="A333">IFERROR(INDEX(data!A$3:A$3000, SMALL(IF(ISBLANK($F$3),IF(data!$D$3:$D$3000=$D$3,ROW(data!A$3:A$3000)-ROW(data!A$3)+1),IF(data!$D$3:$D$3000=$D$3,IF(data!$E$3:$E$3000=$F$3, ROW(data!A$3:A$3000)-ROW(data!A$3)+1))),ROWS(data!A$3:A330))),"")</f>
        <v/>
      </c>
      <c r="B333" s="89" t="str">
        <f t="array" ref="B333">IFERROR(INDEX(data!B$3:B$3000, SMALL(IF(ISBLANK($F$3),IF(data!$D$3:$D$3000=$D$3,ROW(data!B$3:B$3000)-ROW(data!B$3)+1),IF(data!$D$3:$D$3000=$D$3,IF(data!$E$3:$E$3000=$F$3, ROW(data!B$3:B$3000)-ROW(data!B$3)+1))),ROWS(data!B$3:B330))),"")</f>
        <v/>
      </c>
      <c r="C333" s="84" t="str">
        <f t="array" ref="C333">IFERROR(INDEX(data!C$3:C$3000, SMALL(IF(ISBLANK($F$3),IF(data!$D$3:$D$3000=$D$3,ROW(data!C$3:C$3000)-ROW(data!C$3)+1),IF(data!$D$3:$D$3000=$D$3,IF(data!$E$3:$E$3000=$F$3, ROW(data!C$3:C$3000)-ROW(data!C$3)+1))),ROWS(data!C$3:C330))),"")</f>
        <v/>
      </c>
      <c r="D333" s="90" t="str">
        <f t="array" ref="D333">IFERROR(INDEX(data!E$3:E$3000, SMALL(IF(ISBLANK($F$3),IF(data!$D$3:$D$3000=$D$3,ROW(data!E$3:E$3000)-ROW(data!E$3)+1),IF(data!$D$3:$D$3000=$D$3,IF(data!$E$3:$E$3000=$F$3, ROW(data!E$3:E$3000)-ROW(data!E$3)+1))),ROWS(data!E$3:E330))),"")</f>
        <v/>
      </c>
      <c r="E333" s="85" t="str">
        <f t="array" ref="E333">IFERROR(INDEX(data!F$3:F$3000, SMALL(IF(ISBLANK($F$3),IF(data!$D$3:$D$3000=$D$3,ROW(data!F$3:F$3000)-ROW(data!F$3)+1),IF(data!$D$3:$D$3000=$D$3,IF(data!$E$3:$E$3000=$F$3, ROW(data!F$3:F$3000)-ROW(data!F$3)+1))),ROWS(data!F$3:F330))),"")</f>
        <v/>
      </c>
      <c r="F333" s="85" t="str">
        <f t="array" ref="F333">IFERROR(INDEX(data!G$3:G$3000, SMALL(IF(ISBLANK($F$3),IF(data!$D$3:$D$3000=$D$3,ROW(data!G$3:G$3000)-ROW(data!G$3)+1),IF(data!$D$3:$D$3000=$D$3,IF(data!$E$3:$E$3000=$F$3, ROW(data!G$3:G$3000)-ROW(data!G$3)+1))),ROWS(data!G$3:G330))),"")</f>
        <v/>
      </c>
      <c r="G333" s="85" t="str">
        <f t="shared" si="5"/>
        <v/>
      </c>
    </row>
    <row r="334" spans="1:7">
      <c r="A334" s="91" t="str">
        <f t="array" ref="A334">IFERROR(INDEX(data!A$3:A$3000, SMALL(IF(ISBLANK($F$3),IF(data!$D$3:$D$3000=$D$3,ROW(data!A$3:A$3000)-ROW(data!A$3)+1),IF(data!$D$3:$D$3000=$D$3,IF(data!$E$3:$E$3000=$F$3, ROW(data!A$3:A$3000)-ROW(data!A$3)+1))),ROWS(data!A$3:A331))),"")</f>
        <v/>
      </c>
      <c r="B334" s="92" t="str">
        <f t="array" ref="B334">IFERROR(INDEX(data!B$3:B$3000, SMALL(IF(ISBLANK($F$3),IF(data!$D$3:$D$3000=$D$3,ROW(data!B$3:B$3000)-ROW(data!B$3)+1),IF(data!$D$3:$D$3000=$D$3,IF(data!$E$3:$E$3000=$F$3, ROW(data!B$3:B$3000)-ROW(data!B$3)+1))),ROWS(data!B$3:B331))),"")</f>
        <v/>
      </c>
      <c r="C334" s="92" t="str">
        <f t="array" ref="C334">IFERROR(INDEX(data!C$3:C$3000, SMALL(IF(ISBLANK($F$3),IF(data!$D$3:$D$3000=$D$3,ROW(data!C$3:C$3000)-ROW(data!C$3)+1),IF(data!$D$3:$D$3000=$D$3,IF(data!$E$3:$E$3000=$F$3, ROW(data!C$3:C$3000)-ROW(data!C$3)+1))),ROWS(data!C$3:C331))),"")</f>
        <v/>
      </c>
      <c r="D334" s="91" t="str">
        <f t="array" ref="D334">IFERROR(INDEX(data!E$3:E$3000, SMALL(IF(ISBLANK($F$3),IF(data!$D$3:$D$3000=$D$3,ROW(data!E$3:E$3000)-ROW(data!E$3)+1),IF(data!$D$3:$D$3000=$D$3,IF(data!$E$3:$E$3000=$F$3, ROW(data!E$3:E$3000)-ROW(data!E$3)+1))),ROWS(data!E$3:E331))),"")</f>
        <v/>
      </c>
      <c r="E334" s="85" t="str">
        <f t="array" ref="E334">IFERROR(INDEX(data!F$3:F$3000, SMALL(IF(ISBLANK($F$3),IF(data!$D$3:$D$3000=$D$3,ROW(data!F$3:F$3000)-ROW(data!F$3)+1),IF(data!$D$3:$D$3000=$D$3,IF(data!$E$3:$E$3000=$F$3, ROW(data!F$3:F$3000)-ROW(data!F$3)+1))),ROWS(data!F$3:F331))),"")</f>
        <v/>
      </c>
      <c r="F334" s="85" t="str">
        <f t="array" ref="F334">IFERROR(INDEX(data!G$3:G$3000, SMALL(IF(ISBLANK($F$3),IF(data!$D$3:$D$3000=$D$3,ROW(data!G$3:G$3000)-ROW(data!G$3)+1),IF(data!$D$3:$D$3000=$D$3,IF(data!$E$3:$E$3000=$F$3, ROW(data!G$3:G$3000)-ROW(data!G$3)+1))),ROWS(data!G$3:G331))),"")</f>
        <v/>
      </c>
      <c r="G334" s="85" t="str">
        <f t="shared" si="5"/>
        <v/>
      </c>
    </row>
    <row r="335" spans="1:7">
      <c r="A335" s="88" t="str">
        <f t="array" ref="A335">IFERROR(INDEX(data!A$3:A$3000, SMALL(IF(ISBLANK($F$3),IF(data!$D$3:$D$3000=$D$3,ROW(data!A$3:A$3000)-ROW(data!A$3)+1),IF(data!$D$3:$D$3000=$D$3,IF(data!$E$3:$E$3000=$F$3, ROW(data!A$3:A$3000)-ROW(data!A$3)+1))),ROWS(data!A$3:A332))),"")</f>
        <v/>
      </c>
      <c r="B335" s="89" t="str">
        <f t="array" ref="B335">IFERROR(INDEX(data!B$3:B$3000, SMALL(IF(ISBLANK($F$3),IF(data!$D$3:$D$3000=$D$3,ROW(data!B$3:B$3000)-ROW(data!B$3)+1),IF(data!$D$3:$D$3000=$D$3,IF(data!$E$3:$E$3000=$F$3, ROW(data!B$3:B$3000)-ROW(data!B$3)+1))),ROWS(data!B$3:B332))),"")</f>
        <v/>
      </c>
      <c r="C335" s="84" t="str">
        <f t="array" ref="C335">IFERROR(INDEX(data!C$3:C$3000, SMALL(IF(ISBLANK($F$3),IF(data!$D$3:$D$3000=$D$3,ROW(data!C$3:C$3000)-ROW(data!C$3)+1),IF(data!$D$3:$D$3000=$D$3,IF(data!$E$3:$E$3000=$F$3, ROW(data!C$3:C$3000)-ROW(data!C$3)+1))),ROWS(data!C$3:C332))),"")</f>
        <v/>
      </c>
      <c r="D335" s="90" t="str">
        <f t="array" ref="D335">IFERROR(INDEX(data!E$3:E$3000, SMALL(IF(ISBLANK($F$3),IF(data!$D$3:$D$3000=$D$3,ROW(data!E$3:E$3000)-ROW(data!E$3)+1),IF(data!$D$3:$D$3000=$D$3,IF(data!$E$3:$E$3000=$F$3, ROW(data!E$3:E$3000)-ROW(data!E$3)+1))),ROWS(data!E$3:E332))),"")</f>
        <v/>
      </c>
      <c r="E335" s="85" t="str">
        <f t="array" ref="E335">IFERROR(INDEX(data!F$3:F$3000, SMALL(IF(ISBLANK($F$3),IF(data!$D$3:$D$3000=$D$3,ROW(data!F$3:F$3000)-ROW(data!F$3)+1),IF(data!$D$3:$D$3000=$D$3,IF(data!$E$3:$E$3000=$F$3, ROW(data!F$3:F$3000)-ROW(data!F$3)+1))),ROWS(data!F$3:F332))),"")</f>
        <v/>
      </c>
      <c r="F335" s="85" t="str">
        <f t="array" ref="F335">IFERROR(INDEX(data!G$3:G$3000, SMALL(IF(ISBLANK($F$3),IF(data!$D$3:$D$3000=$D$3,ROW(data!G$3:G$3000)-ROW(data!G$3)+1),IF(data!$D$3:$D$3000=$D$3,IF(data!$E$3:$E$3000=$F$3, ROW(data!G$3:G$3000)-ROW(data!G$3)+1))),ROWS(data!G$3:G332))),"")</f>
        <v/>
      </c>
      <c r="G335" s="85" t="str">
        <f t="shared" si="5"/>
        <v/>
      </c>
    </row>
    <row r="336" spans="1:7">
      <c r="A336" s="91" t="str">
        <f t="array" ref="A336">IFERROR(INDEX(data!A$3:A$3000, SMALL(IF(ISBLANK($F$3),IF(data!$D$3:$D$3000=$D$3,ROW(data!A$3:A$3000)-ROW(data!A$3)+1),IF(data!$D$3:$D$3000=$D$3,IF(data!$E$3:$E$3000=$F$3, ROW(data!A$3:A$3000)-ROW(data!A$3)+1))),ROWS(data!A$3:A333))),"")</f>
        <v/>
      </c>
      <c r="B336" s="92" t="str">
        <f t="array" ref="B336">IFERROR(INDEX(data!B$3:B$3000, SMALL(IF(ISBLANK($F$3),IF(data!$D$3:$D$3000=$D$3,ROW(data!B$3:B$3000)-ROW(data!B$3)+1),IF(data!$D$3:$D$3000=$D$3,IF(data!$E$3:$E$3000=$F$3, ROW(data!B$3:B$3000)-ROW(data!B$3)+1))),ROWS(data!B$3:B333))),"")</f>
        <v/>
      </c>
      <c r="C336" s="92" t="str">
        <f t="array" ref="C336">IFERROR(INDEX(data!C$3:C$3000, SMALL(IF(ISBLANK($F$3),IF(data!$D$3:$D$3000=$D$3,ROW(data!C$3:C$3000)-ROW(data!C$3)+1),IF(data!$D$3:$D$3000=$D$3,IF(data!$E$3:$E$3000=$F$3, ROW(data!C$3:C$3000)-ROW(data!C$3)+1))),ROWS(data!C$3:C333))),"")</f>
        <v/>
      </c>
      <c r="D336" s="91" t="str">
        <f t="array" ref="D336">IFERROR(INDEX(data!E$3:E$3000, SMALL(IF(ISBLANK($F$3),IF(data!$D$3:$D$3000=$D$3,ROW(data!E$3:E$3000)-ROW(data!E$3)+1),IF(data!$D$3:$D$3000=$D$3,IF(data!$E$3:$E$3000=$F$3, ROW(data!E$3:E$3000)-ROW(data!E$3)+1))),ROWS(data!E$3:E333))),"")</f>
        <v/>
      </c>
      <c r="E336" s="85" t="str">
        <f t="array" ref="E336">IFERROR(INDEX(data!F$3:F$3000, SMALL(IF(ISBLANK($F$3),IF(data!$D$3:$D$3000=$D$3,ROW(data!F$3:F$3000)-ROW(data!F$3)+1),IF(data!$D$3:$D$3000=$D$3,IF(data!$E$3:$E$3000=$F$3, ROW(data!F$3:F$3000)-ROW(data!F$3)+1))),ROWS(data!F$3:F333))),"")</f>
        <v/>
      </c>
      <c r="F336" s="85" t="str">
        <f t="array" ref="F336">IFERROR(INDEX(data!G$3:G$3000, SMALL(IF(ISBLANK($F$3),IF(data!$D$3:$D$3000=$D$3,ROW(data!G$3:G$3000)-ROW(data!G$3)+1),IF(data!$D$3:$D$3000=$D$3,IF(data!$E$3:$E$3000=$F$3, ROW(data!G$3:G$3000)-ROW(data!G$3)+1))),ROWS(data!G$3:G333))),"")</f>
        <v/>
      </c>
      <c r="G336" s="85" t="str">
        <f t="shared" si="5"/>
        <v/>
      </c>
    </row>
    <row r="337" spans="1:7">
      <c r="A337" s="88" t="str">
        <f t="array" ref="A337">IFERROR(INDEX(data!A$3:A$3000, SMALL(IF(ISBLANK($F$3),IF(data!$D$3:$D$3000=$D$3,ROW(data!A$3:A$3000)-ROW(data!A$3)+1),IF(data!$D$3:$D$3000=$D$3,IF(data!$E$3:$E$3000=$F$3, ROW(data!A$3:A$3000)-ROW(data!A$3)+1))),ROWS(data!A$3:A334))),"")</f>
        <v/>
      </c>
      <c r="B337" s="89" t="str">
        <f t="array" ref="B337">IFERROR(INDEX(data!B$3:B$3000, SMALL(IF(ISBLANK($F$3),IF(data!$D$3:$D$3000=$D$3,ROW(data!B$3:B$3000)-ROW(data!B$3)+1),IF(data!$D$3:$D$3000=$D$3,IF(data!$E$3:$E$3000=$F$3, ROW(data!B$3:B$3000)-ROW(data!B$3)+1))),ROWS(data!B$3:B334))),"")</f>
        <v/>
      </c>
      <c r="C337" s="84" t="str">
        <f t="array" ref="C337">IFERROR(INDEX(data!C$3:C$3000, SMALL(IF(ISBLANK($F$3),IF(data!$D$3:$D$3000=$D$3,ROW(data!C$3:C$3000)-ROW(data!C$3)+1),IF(data!$D$3:$D$3000=$D$3,IF(data!$E$3:$E$3000=$F$3, ROW(data!C$3:C$3000)-ROW(data!C$3)+1))),ROWS(data!C$3:C334))),"")</f>
        <v/>
      </c>
      <c r="D337" s="90" t="str">
        <f t="array" ref="D337">IFERROR(INDEX(data!E$3:E$3000, SMALL(IF(ISBLANK($F$3),IF(data!$D$3:$D$3000=$D$3,ROW(data!E$3:E$3000)-ROW(data!E$3)+1),IF(data!$D$3:$D$3000=$D$3,IF(data!$E$3:$E$3000=$F$3, ROW(data!E$3:E$3000)-ROW(data!E$3)+1))),ROWS(data!E$3:E334))),"")</f>
        <v/>
      </c>
      <c r="E337" s="85" t="str">
        <f t="array" ref="E337">IFERROR(INDEX(data!F$3:F$3000, SMALL(IF(ISBLANK($F$3),IF(data!$D$3:$D$3000=$D$3,ROW(data!F$3:F$3000)-ROW(data!F$3)+1),IF(data!$D$3:$D$3000=$D$3,IF(data!$E$3:$E$3000=$F$3, ROW(data!F$3:F$3000)-ROW(data!F$3)+1))),ROWS(data!F$3:F334))),"")</f>
        <v/>
      </c>
      <c r="F337" s="85" t="str">
        <f t="array" ref="F337">IFERROR(INDEX(data!G$3:G$3000, SMALL(IF(ISBLANK($F$3),IF(data!$D$3:$D$3000=$D$3,ROW(data!G$3:G$3000)-ROW(data!G$3)+1),IF(data!$D$3:$D$3000=$D$3,IF(data!$E$3:$E$3000=$F$3, ROW(data!G$3:G$3000)-ROW(data!G$3)+1))),ROWS(data!G$3:G334))),"")</f>
        <v/>
      </c>
      <c r="G337" s="85" t="str">
        <f t="shared" si="5"/>
        <v/>
      </c>
    </row>
    <row r="338" spans="1:7">
      <c r="A338" s="91" t="str">
        <f t="array" ref="A338">IFERROR(INDEX(data!A$3:A$3000, SMALL(IF(ISBLANK($F$3),IF(data!$D$3:$D$3000=$D$3,ROW(data!A$3:A$3000)-ROW(data!A$3)+1),IF(data!$D$3:$D$3000=$D$3,IF(data!$E$3:$E$3000=$F$3, ROW(data!A$3:A$3000)-ROW(data!A$3)+1))),ROWS(data!A$3:A335))),"")</f>
        <v/>
      </c>
      <c r="B338" s="92" t="str">
        <f t="array" ref="B338">IFERROR(INDEX(data!B$3:B$3000, SMALL(IF(ISBLANK($F$3),IF(data!$D$3:$D$3000=$D$3,ROW(data!B$3:B$3000)-ROW(data!B$3)+1),IF(data!$D$3:$D$3000=$D$3,IF(data!$E$3:$E$3000=$F$3, ROW(data!B$3:B$3000)-ROW(data!B$3)+1))),ROWS(data!B$3:B335))),"")</f>
        <v/>
      </c>
      <c r="C338" s="92" t="str">
        <f t="array" ref="C338">IFERROR(INDEX(data!C$3:C$3000, SMALL(IF(ISBLANK($F$3),IF(data!$D$3:$D$3000=$D$3,ROW(data!C$3:C$3000)-ROW(data!C$3)+1),IF(data!$D$3:$D$3000=$D$3,IF(data!$E$3:$E$3000=$F$3, ROW(data!C$3:C$3000)-ROW(data!C$3)+1))),ROWS(data!C$3:C335))),"")</f>
        <v/>
      </c>
      <c r="D338" s="91" t="str">
        <f t="array" ref="D338">IFERROR(INDEX(data!E$3:E$3000, SMALL(IF(ISBLANK($F$3),IF(data!$D$3:$D$3000=$D$3,ROW(data!E$3:E$3000)-ROW(data!E$3)+1),IF(data!$D$3:$D$3000=$D$3,IF(data!$E$3:$E$3000=$F$3, ROW(data!E$3:E$3000)-ROW(data!E$3)+1))),ROWS(data!E$3:E335))),"")</f>
        <v/>
      </c>
      <c r="E338" s="85" t="str">
        <f t="array" ref="E338">IFERROR(INDEX(data!F$3:F$3000, SMALL(IF(ISBLANK($F$3),IF(data!$D$3:$D$3000=$D$3,ROW(data!F$3:F$3000)-ROW(data!F$3)+1),IF(data!$D$3:$D$3000=$D$3,IF(data!$E$3:$E$3000=$F$3, ROW(data!F$3:F$3000)-ROW(data!F$3)+1))),ROWS(data!F$3:F335))),"")</f>
        <v/>
      </c>
      <c r="F338" s="85" t="str">
        <f t="array" ref="F338">IFERROR(INDEX(data!G$3:G$3000, SMALL(IF(ISBLANK($F$3),IF(data!$D$3:$D$3000=$D$3,ROW(data!G$3:G$3000)-ROW(data!G$3)+1),IF(data!$D$3:$D$3000=$D$3,IF(data!$E$3:$E$3000=$F$3, ROW(data!G$3:G$3000)-ROW(data!G$3)+1))),ROWS(data!G$3:G335))),"")</f>
        <v/>
      </c>
      <c r="G338" s="85" t="str">
        <f t="shared" si="5"/>
        <v/>
      </c>
    </row>
    <row r="339" spans="1:7">
      <c r="A339" s="88" t="str">
        <f t="array" ref="A339">IFERROR(INDEX(data!A$3:A$3000, SMALL(IF(ISBLANK($F$3),IF(data!$D$3:$D$3000=$D$3,ROW(data!A$3:A$3000)-ROW(data!A$3)+1),IF(data!$D$3:$D$3000=$D$3,IF(data!$E$3:$E$3000=$F$3, ROW(data!A$3:A$3000)-ROW(data!A$3)+1))),ROWS(data!A$3:A336))),"")</f>
        <v/>
      </c>
      <c r="B339" s="89" t="str">
        <f t="array" ref="B339">IFERROR(INDEX(data!B$3:B$3000, SMALL(IF(ISBLANK($F$3),IF(data!$D$3:$D$3000=$D$3,ROW(data!B$3:B$3000)-ROW(data!B$3)+1),IF(data!$D$3:$D$3000=$D$3,IF(data!$E$3:$E$3000=$F$3, ROW(data!B$3:B$3000)-ROW(data!B$3)+1))),ROWS(data!B$3:B336))),"")</f>
        <v/>
      </c>
      <c r="C339" s="84" t="str">
        <f t="array" ref="C339">IFERROR(INDEX(data!C$3:C$3000, SMALL(IF(ISBLANK($F$3),IF(data!$D$3:$D$3000=$D$3,ROW(data!C$3:C$3000)-ROW(data!C$3)+1),IF(data!$D$3:$D$3000=$D$3,IF(data!$E$3:$E$3000=$F$3, ROW(data!C$3:C$3000)-ROW(data!C$3)+1))),ROWS(data!C$3:C336))),"")</f>
        <v/>
      </c>
      <c r="D339" s="90" t="str">
        <f t="array" ref="D339">IFERROR(INDEX(data!E$3:E$3000, SMALL(IF(ISBLANK($F$3),IF(data!$D$3:$D$3000=$D$3,ROW(data!E$3:E$3000)-ROW(data!E$3)+1),IF(data!$D$3:$D$3000=$D$3,IF(data!$E$3:$E$3000=$F$3, ROW(data!E$3:E$3000)-ROW(data!E$3)+1))),ROWS(data!E$3:E336))),"")</f>
        <v/>
      </c>
      <c r="E339" s="85" t="str">
        <f t="array" ref="E339">IFERROR(INDEX(data!F$3:F$3000, SMALL(IF(ISBLANK($F$3),IF(data!$D$3:$D$3000=$D$3,ROW(data!F$3:F$3000)-ROW(data!F$3)+1),IF(data!$D$3:$D$3000=$D$3,IF(data!$E$3:$E$3000=$F$3, ROW(data!F$3:F$3000)-ROW(data!F$3)+1))),ROWS(data!F$3:F336))),"")</f>
        <v/>
      </c>
      <c r="F339" s="85" t="str">
        <f t="array" ref="F339">IFERROR(INDEX(data!G$3:G$3000, SMALL(IF(ISBLANK($F$3),IF(data!$D$3:$D$3000=$D$3,ROW(data!G$3:G$3000)-ROW(data!G$3)+1),IF(data!$D$3:$D$3000=$D$3,IF(data!$E$3:$E$3000=$F$3, ROW(data!G$3:G$3000)-ROW(data!G$3)+1))),ROWS(data!G$3:G336))),"")</f>
        <v/>
      </c>
      <c r="G339" s="85" t="str">
        <f t="shared" si="5"/>
        <v/>
      </c>
    </row>
    <row r="340" spans="1:7">
      <c r="A340" s="91" t="str">
        <f t="array" ref="A340">IFERROR(INDEX(data!A$3:A$3000, SMALL(IF(ISBLANK($F$3),IF(data!$D$3:$D$3000=$D$3,ROW(data!A$3:A$3000)-ROW(data!A$3)+1),IF(data!$D$3:$D$3000=$D$3,IF(data!$E$3:$E$3000=$F$3, ROW(data!A$3:A$3000)-ROW(data!A$3)+1))),ROWS(data!A$3:A337))),"")</f>
        <v/>
      </c>
      <c r="B340" s="92" t="str">
        <f t="array" ref="B340">IFERROR(INDEX(data!B$3:B$3000, SMALL(IF(ISBLANK($F$3),IF(data!$D$3:$D$3000=$D$3,ROW(data!B$3:B$3000)-ROW(data!B$3)+1),IF(data!$D$3:$D$3000=$D$3,IF(data!$E$3:$E$3000=$F$3, ROW(data!B$3:B$3000)-ROW(data!B$3)+1))),ROWS(data!B$3:B337))),"")</f>
        <v/>
      </c>
      <c r="C340" s="92" t="str">
        <f t="array" ref="C340">IFERROR(INDEX(data!C$3:C$3000, SMALL(IF(ISBLANK($F$3),IF(data!$D$3:$D$3000=$D$3,ROW(data!C$3:C$3000)-ROW(data!C$3)+1),IF(data!$D$3:$D$3000=$D$3,IF(data!$E$3:$E$3000=$F$3, ROW(data!C$3:C$3000)-ROW(data!C$3)+1))),ROWS(data!C$3:C337))),"")</f>
        <v/>
      </c>
      <c r="D340" s="91" t="str">
        <f t="array" ref="D340">IFERROR(INDEX(data!E$3:E$3000, SMALL(IF(ISBLANK($F$3),IF(data!$D$3:$D$3000=$D$3,ROW(data!E$3:E$3000)-ROW(data!E$3)+1),IF(data!$D$3:$D$3000=$D$3,IF(data!$E$3:$E$3000=$F$3, ROW(data!E$3:E$3000)-ROW(data!E$3)+1))),ROWS(data!E$3:E337))),"")</f>
        <v/>
      </c>
      <c r="E340" s="85" t="str">
        <f t="array" ref="E340">IFERROR(INDEX(data!F$3:F$3000, SMALL(IF(ISBLANK($F$3),IF(data!$D$3:$D$3000=$D$3,ROW(data!F$3:F$3000)-ROW(data!F$3)+1),IF(data!$D$3:$D$3000=$D$3,IF(data!$E$3:$E$3000=$F$3, ROW(data!F$3:F$3000)-ROW(data!F$3)+1))),ROWS(data!F$3:F337))),"")</f>
        <v/>
      </c>
      <c r="F340" s="85" t="str">
        <f t="array" ref="F340">IFERROR(INDEX(data!G$3:G$3000, SMALL(IF(ISBLANK($F$3),IF(data!$D$3:$D$3000=$D$3,ROW(data!G$3:G$3000)-ROW(data!G$3)+1),IF(data!$D$3:$D$3000=$D$3,IF(data!$E$3:$E$3000=$F$3, ROW(data!G$3:G$3000)-ROW(data!G$3)+1))),ROWS(data!G$3:G337))),"")</f>
        <v/>
      </c>
      <c r="G340" s="85" t="str">
        <f t="shared" si="5"/>
        <v/>
      </c>
    </row>
    <row r="341" spans="1:7">
      <c r="A341" s="88" t="str">
        <f t="array" ref="A341">IFERROR(INDEX(data!A$3:A$3000, SMALL(IF(ISBLANK($F$3),IF(data!$D$3:$D$3000=$D$3,ROW(data!A$3:A$3000)-ROW(data!A$3)+1),IF(data!$D$3:$D$3000=$D$3,IF(data!$E$3:$E$3000=$F$3, ROW(data!A$3:A$3000)-ROW(data!A$3)+1))),ROWS(data!A$3:A338))),"")</f>
        <v/>
      </c>
      <c r="B341" s="89" t="str">
        <f t="array" ref="B341">IFERROR(INDEX(data!B$3:B$3000, SMALL(IF(ISBLANK($F$3),IF(data!$D$3:$D$3000=$D$3,ROW(data!B$3:B$3000)-ROW(data!B$3)+1),IF(data!$D$3:$D$3000=$D$3,IF(data!$E$3:$E$3000=$F$3, ROW(data!B$3:B$3000)-ROW(data!B$3)+1))),ROWS(data!B$3:B338))),"")</f>
        <v/>
      </c>
      <c r="C341" s="84" t="str">
        <f t="array" ref="C341">IFERROR(INDEX(data!C$3:C$3000, SMALL(IF(ISBLANK($F$3),IF(data!$D$3:$D$3000=$D$3,ROW(data!C$3:C$3000)-ROW(data!C$3)+1),IF(data!$D$3:$D$3000=$D$3,IF(data!$E$3:$E$3000=$F$3, ROW(data!C$3:C$3000)-ROW(data!C$3)+1))),ROWS(data!C$3:C338))),"")</f>
        <v/>
      </c>
      <c r="D341" s="90" t="str">
        <f t="array" ref="D341">IFERROR(INDEX(data!E$3:E$3000, SMALL(IF(ISBLANK($F$3),IF(data!$D$3:$D$3000=$D$3,ROW(data!E$3:E$3000)-ROW(data!E$3)+1),IF(data!$D$3:$D$3000=$D$3,IF(data!$E$3:$E$3000=$F$3, ROW(data!E$3:E$3000)-ROW(data!E$3)+1))),ROWS(data!E$3:E338))),"")</f>
        <v/>
      </c>
      <c r="E341" s="85" t="str">
        <f t="array" ref="E341">IFERROR(INDEX(data!F$3:F$3000, SMALL(IF(ISBLANK($F$3),IF(data!$D$3:$D$3000=$D$3,ROW(data!F$3:F$3000)-ROW(data!F$3)+1),IF(data!$D$3:$D$3000=$D$3,IF(data!$E$3:$E$3000=$F$3, ROW(data!F$3:F$3000)-ROW(data!F$3)+1))),ROWS(data!F$3:F338))),"")</f>
        <v/>
      </c>
      <c r="F341" s="85" t="str">
        <f t="array" ref="F341">IFERROR(INDEX(data!G$3:G$3000, SMALL(IF(ISBLANK($F$3),IF(data!$D$3:$D$3000=$D$3,ROW(data!G$3:G$3000)-ROW(data!G$3)+1),IF(data!$D$3:$D$3000=$D$3,IF(data!$E$3:$E$3000=$F$3, ROW(data!G$3:G$3000)-ROW(data!G$3)+1))),ROWS(data!G$3:G338))),"")</f>
        <v/>
      </c>
      <c r="G341" s="85" t="str">
        <f t="shared" si="5"/>
        <v/>
      </c>
    </row>
    <row r="342" spans="1:7">
      <c r="A342" s="91" t="str">
        <f t="array" ref="A342">IFERROR(INDEX(data!A$3:A$3000, SMALL(IF(ISBLANK($F$3),IF(data!$D$3:$D$3000=$D$3,ROW(data!A$3:A$3000)-ROW(data!A$3)+1),IF(data!$D$3:$D$3000=$D$3,IF(data!$E$3:$E$3000=$F$3, ROW(data!A$3:A$3000)-ROW(data!A$3)+1))),ROWS(data!A$3:A339))),"")</f>
        <v/>
      </c>
      <c r="B342" s="92" t="str">
        <f t="array" ref="B342">IFERROR(INDEX(data!B$3:B$3000, SMALL(IF(ISBLANK($F$3),IF(data!$D$3:$D$3000=$D$3,ROW(data!B$3:B$3000)-ROW(data!B$3)+1),IF(data!$D$3:$D$3000=$D$3,IF(data!$E$3:$E$3000=$F$3, ROW(data!B$3:B$3000)-ROW(data!B$3)+1))),ROWS(data!B$3:B339))),"")</f>
        <v/>
      </c>
      <c r="C342" s="92" t="str">
        <f t="array" ref="C342">IFERROR(INDEX(data!C$3:C$3000, SMALL(IF(ISBLANK($F$3),IF(data!$D$3:$D$3000=$D$3,ROW(data!C$3:C$3000)-ROW(data!C$3)+1),IF(data!$D$3:$D$3000=$D$3,IF(data!$E$3:$E$3000=$F$3, ROW(data!C$3:C$3000)-ROW(data!C$3)+1))),ROWS(data!C$3:C339))),"")</f>
        <v/>
      </c>
      <c r="D342" s="91" t="str">
        <f t="array" ref="D342">IFERROR(INDEX(data!E$3:E$3000, SMALL(IF(ISBLANK($F$3),IF(data!$D$3:$D$3000=$D$3,ROW(data!E$3:E$3000)-ROW(data!E$3)+1),IF(data!$D$3:$D$3000=$D$3,IF(data!$E$3:$E$3000=$F$3, ROW(data!E$3:E$3000)-ROW(data!E$3)+1))),ROWS(data!E$3:E339))),"")</f>
        <v/>
      </c>
      <c r="E342" s="85" t="str">
        <f t="array" ref="E342">IFERROR(INDEX(data!F$3:F$3000, SMALL(IF(ISBLANK($F$3),IF(data!$D$3:$D$3000=$D$3,ROW(data!F$3:F$3000)-ROW(data!F$3)+1),IF(data!$D$3:$D$3000=$D$3,IF(data!$E$3:$E$3000=$F$3, ROW(data!F$3:F$3000)-ROW(data!F$3)+1))),ROWS(data!F$3:F339))),"")</f>
        <v/>
      </c>
      <c r="F342" s="85" t="str">
        <f t="array" ref="F342">IFERROR(INDEX(data!G$3:G$3000, SMALL(IF(ISBLANK($F$3),IF(data!$D$3:$D$3000=$D$3,ROW(data!G$3:G$3000)-ROW(data!G$3)+1),IF(data!$D$3:$D$3000=$D$3,IF(data!$E$3:$E$3000=$F$3, ROW(data!G$3:G$3000)-ROW(data!G$3)+1))),ROWS(data!G$3:G339))),"")</f>
        <v/>
      </c>
      <c r="G342" s="85" t="str">
        <f t="shared" si="5"/>
        <v/>
      </c>
    </row>
    <row r="343" spans="1:7">
      <c r="A343" s="88" t="str">
        <f t="array" ref="A343">IFERROR(INDEX(data!A$3:A$3000, SMALL(IF(ISBLANK($F$3),IF(data!$D$3:$D$3000=$D$3,ROW(data!A$3:A$3000)-ROW(data!A$3)+1),IF(data!$D$3:$D$3000=$D$3,IF(data!$E$3:$E$3000=$F$3, ROW(data!A$3:A$3000)-ROW(data!A$3)+1))),ROWS(data!A$3:A340))),"")</f>
        <v/>
      </c>
      <c r="B343" s="89" t="str">
        <f t="array" ref="B343">IFERROR(INDEX(data!B$3:B$3000, SMALL(IF(ISBLANK($F$3),IF(data!$D$3:$D$3000=$D$3,ROW(data!B$3:B$3000)-ROW(data!B$3)+1),IF(data!$D$3:$D$3000=$D$3,IF(data!$E$3:$E$3000=$F$3, ROW(data!B$3:B$3000)-ROW(data!B$3)+1))),ROWS(data!B$3:B340))),"")</f>
        <v/>
      </c>
      <c r="C343" s="84" t="str">
        <f t="array" ref="C343">IFERROR(INDEX(data!C$3:C$3000, SMALL(IF(ISBLANK($F$3),IF(data!$D$3:$D$3000=$D$3,ROW(data!C$3:C$3000)-ROW(data!C$3)+1),IF(data!$D$3:$D$3000=$D$3,IF(data!$E$3:$E$3000=$F$3, ROW(data!C$3:C$3000)-ROW(data!C$3)+1))),ROWS(data!C$3:C340))),"")</f>
        <v/>
      </c>
      <c r="D343" s="90" t="str">
        <f t="array" ref="D343">IFERROR(INDEX(data!E$3:E$3000, SMALL(IF(ISBLANK($F$3),IF(data!$D$3:$D$3000=$D$3,ROW(data!E$3:E$3000)-ROW(data!E$3)+1),IF(data!$D$3:$D$3000=$D$3,IF(data!$E$3:$E$3000=$F$3, ROW(data!E$3:E$3000)-ROW(data!E$3)+1))),ROWS(data!E$3:E340))),"")</f>
        <v/>
      </c>
      <c r="E343" s="85" t="str">
        <f t="array" ref="E343">IFERROR(INDEX(data!F$3:F$3000, SMALL(IF(ISBLANK($F$3),IF(data!$D$3:$D$3000=$D$3,ROW(data!F$3:F$3000)-ROW(data!F$3)+1),IF(data!$D$3:$D$3000=$D$3,IF(data!$E$3:$E$3000=$F$3, ROW(data!F$3:F$3000)-ROW(data!F$3)+1))),ROWS(data!F$3:F340))),"")</f>
        <v/>
      </c>
      <c r="F343" s="85" t="str">
        <f t="array" ref="F343">IFERROR(INDEX(data!G$3:G$3000, SMALL(IF(ISBLANK($F$3),IF(data!$D$3:$D$3000=$D$3,ROW(data!G$3:G$3000)-ROW(data!G$3)+1),IF(data!$D$3:$D$3000=$D$3,IF(data!$E$3:$E$3000=$F$3, ROW(data!G$3:G$3000)-ROW(data!G$3)+1))),ROWS(data!G$3:G340))),"")</f>
        <v/>
      </c>
      <c r="G343" s="85" t="str">
        <f t="shared" si="5"/>
        <v/>
      </c>
    </row>
    <row r="344" spans="1:7">
      <c r="A344" s="91" t="str">
        <f t="array" ref="A344">IFERROR(INDEX(data!A$3:A$3000, SMALL(IF(ISBLANK($F$3),IF(data!$D$3:$D$3000=$D$3,ROW(data!A$3:A$3000)-ROW(data!A$3)+1),IF(data!$D$3:$D$3000=$D$3,IF(data!$E$3:$E$3000=$F$3, ROW(data!A$3:A$3000)-ROW(data!A$3)+1))),ROWS(data!A$3:A341))),"")</f>
        <v/>
      </c>
      <c r="B344" s="92" t="str">
        <f t="array" ref="B344">IFERROR(INDEX(data!B$3:B$3000, SMALL(IF(ISBLANK($F$3),IF(data!$D$3:$D$3000=$D$3,ROW(data!B$3:B$3000)-ROW(data!B$3)+1),IF(data!$D$3:$D$3000=$D$3,IF(data!$E$3:$E$3000=$F$3, ROW(data!B$3:B$3000)-ROW(data!B$3)+1))),ROWS(data!B$3:B341))),"")</f>
        <v/>
      </c>
      <c r="C344" s="92" t="str">
        <f t="array" ref="C344">IFERROR(INDEX(data!C$3:C$3000, SMALL(IF(ISBLANK($F$3),IF(data!$D$3:$D$3000=$D$3,ROW(data!C$3:C$3000)-ROW(data!C$3)+1),IF(data!$D$3:$D$3000=$D$3,IF(data!$E$3:$E$3000=$F$3, ROW(data!C$3:C$3000)-ROW(data!C$3)+1))),ROWS(data!C$3:C341))),"")</f>
        <v/>
      </c>
      <c r="D344" s="91" t="str">
        <f t="array" ref="D344">IFERROR(INDEX(data!E$3:E$3000, SMALL(IF(ISBLANK($F$3),IF(data!$D$3:$D$3000=$D$3,ROW(data!E$3:E$3000)-ROW(data!E$3)+1),IF(data!$D$3:$D$3000=$D$3,IF(data!$E$3:$E$3000=$F$3, ROW(data!E$3:E$3000)-ROW(data!E$3)+1))),ROWS(data!E$3:E341))),"")</f>
        <v/>
      </c>
      <c r="E344" s="85" t="str">
        <f t="array" ref="E344">IFERROR(INDEX(data!F$3:F$3000, SMALL(IF(ISBLANK($F$3),IF(data!$D$3:$D$3000=$D$3,ROW(data!F$3:F$3000)-ROW(data!F$3)+1),IF(data!$D$3:$D$3000=$D$3,IF(data!$E$3:$E$3000=$F$3, ROW(data!F$3:F$3000)-ROW(data!F$3)+1))),ROWS(data!F$3:F341))),"")</f>
        <v/>
      </c>
      <c r="F344" s="85" t="str">
        <f t="array" ref="F344">IFERROR(INDEX(data!G$3:G$3000, SMALL(IF(ISBLANK($F$3),IF(data!$D$3:$D$3000=$D$3,ROW(data!G$3:G$3000)-ROW(data!G$3)+1),IF(data!$D$3:$D$3000=$D$3,IF(data!$E$3:$E$3000=$F$3, ROW(data!G$3:G$3000)-ROW(data!G$3)+1))),ROWS(data!G$3:G341))),"")</f>
        <v/>
      </c>
      <c r="G344" s="85" t="str">
        <f t="shared" si="5"/>
        <v/>
      </c>
    </row>
    <row r="345" spans="1:7">
      <c r="A345" s="88" t="str">
        <f t="array" ref="A345">IFERROR(INDEX(data!A$3:A$3000, SMALL(IF(ISBLANK($F$3),IF(data!$D$3:$D$3000=$D$3,ROW(data!A$3:A$3000)-ROW(data!A$3)+1),IF(data!$D$3:$D$3000=$D$3,IF(data!$E$3:$E$3000=$F$3, ROW(data!A$3:A$3000)-ROW(data!A$3)+1))),ROWS(data!A$3:A342))),"")</f>
        <v/>
      </c>
      <c r="B345" s="89" t="str">
        <f t="array" ref="B345">IFERROR(INDEX(data!B$3:B$3000, SMALL(IF(ISBLANK($F$3),IF(data!$D$3:$D$3000=$D$3,ROW(data!B$3:B$3000)-ROW(data!B$3)+1),IF(data!$D$3:$D$3000=$D$3,IF(data!$E$3:$E$3000=$F$3, ROW(data!B$3:B$3000)-ROW(data!B$3)+1))),ROWS(data!B$3:B342))),"")</f>
        <v/>
      </c>
      <c r="C345" s="84" t="str">
        <f t="array" ref="C345">IFERROR(INDEX(data!C$3:C$3000, SMALL(IF(ISBLANK($F$3),IF(data!$D$3:$D$3000=$D$3,ROW(data!C$3:C$3000)-ROW(data!C$3)+1),IF(data!$D$3:$D$3000=$D$3,IF(data!$E$3:$E$3000=$F$3, ROW(data!C$3:C$3000)-ROW(data!C$3)+1))),ROWS(data!C$3:C342))),"")</f>
        <v/>
      </c>
      <c r="D345" s="90" t="str">
        <f t="array" ref="D345">IFERROR(INDEX(data!E$3:E$3000, SMALL(IF(ISBLANK($F$3),IF(data!$D$3:$D$3000=$D$3,ROW(data!E$3:E$3000)-ROW(data!E$3)+1),IF(data!$D$3:$D$3000=$D$3,IF(data!$E$3:$E$3000=$F$3, ROW(data!E$3:E$3000)-ROW(data!E$3)+1))),ROWS(data!E$3:E342))),"")</f>
        <v/>
      </c>
      <c r="E345" s="85" t="str">
        <f t="array" ref="E345">IFERROR(INDEX(data!F$3:F$3000, SMALL(IF(ISBLANK($F$3),IF(data!$D$3:$D$3000=$D$3,ROW(data!F$3:F$3000)-ROW(data!F$3)+1),IF(data!$D$3:$D$3000=$D$3,IF(data!$E$3:$E$3000=$F$3, ROW(data!F$3:F$3000)-ROW(data!F$3)+1))),ROWS(data!F$3:F342))),"")</f>
        <v/>
      </c>
      <c r="F345" s="85" t="str">
        <f t="array" ref="F345">IFERROR(INDEX(data!G$3:G$3000, SMALL(IF(ISBLANK($F$3),IF(data!$D$3:$D$3000=$D$3,ROW(data!G$3:G$3000)-ROW(data!G$3)+1),IF(data!$D$3:$D$3000=$D$3,IF(data!$E$3:$E$3000=$F$3, ROW(data!G$3:G$3000)-ROW(data!G$3)+1))),ROWS(data!G$3:G342))),"")</f>
        <v/>
      </c>
      <c r="G345" s="85" t="str">
        <f t="shared" si="5"/>
        <v/>
      </c>
    </row>
    <row r="346" spans="1:7">
      <c r="A346" s="91" t="str">
        <f t="array" ref="A346">IFERROR(INDEX(data!A$3:A$3000, SMALL(IF(ISBLANK($F$3),IF(data!$D$3:$D$3000=$D$3,ROW(data!A$3:A$3000)-ROW(data!A$3)+1),IF(data!$D$3:$D$3000=$D$3,IF(data!$E$3:$E$3000=$F$3, ROW(data!A$3:A$3000)-ROW(data!A$3)+1))),ROWS(data!A$3:A343))),"")</f>
        <v/>
      </c>
      <c r="B346" s="92" t="str">
        <f t="array" ref="B346">IFERROR(INDEX(data!B$3:B$3000, SMALL(IF(ISBLANK($F$3),IF(data!$D$3:$D$3000=$D$3,ROW(data!B$3:B$3000)-ROW(data!B$3)+1),IF(data!$D$3:$D$3000=$D$3,IF(data!$E$3:$E$3000=$F$3, ROW(data!B$3:B$3000)-ROW(data!B$3)+1))),ROWS(data!B$3:B343))),"")</f>
        <v/>
      </c>
      <c r="C346" s="92" t="str">
        <f t="array" ref="C346">IFERROR(INDEX(data!C$3:C$3000, SMALL(IF(ISBLANK($F$3),IF(data!$D$3:$D$3000=$D$3,ROW(data!C$3:C$3000)-ROW(data!C$3)+1),IF(data!$D$3:$D$3000=$D$3,IF(data!$E$3:$E$3000=$F$3, ROW(data!C$3:C$3000)-ROW(data!C$3)+1))),ROWS(data!C$3:C343))),"")</f>
        <v/>
      </c>
      <c r="D346" s="91" t="str">
        <f t="array" ref="D346">IFERROR(INDEX(data!E$3:E$3000, SMALL(IF(ISBLANK($F$3),IF(data!$D$3:$D$3000=$D$3,ROW(data!E$3:E$3000)-ROW(data!E$3)+1),IF(data!$D$3:$D$3000=$D$3,IF(data!$E$3:$E$3000=$F$3, ROW(data!E$3:E$3000)-ROW(data!E$3)+1))),ROWS(data!E$3:E343))),"")</f>
        <v/>
      </c>
      <c r="E346" s="85" t="str">
        <f t="array" ref="E346">IFERROR(INDEX(data!F$3:F$3000, SMALL(IF(ISBLANK($F$3),IF(data!$D$3:$D$3000=$D$3,ROW(data!F$3:F$3000)-ROW(data!F$3)+1),IF(data!$D$3:$D$3000=$D$3,IF(data!$E$3:$E$3000=$F$3, ROW(data!F$3:F$3000)-ROW(data!F$3)+1))),ROWS(data!F$3:F343))),"")</f>
        <v/>
      </c>
      <c r="F346" s="85" t="str">
        <f t="array" ref="F346">IFERROR(INDEX(data!G$3:G$3000, SMALL(IF(ISBLANK($F$3),IF(data!$D$3:$D$3000=$D$3,ROW(data!G$3:G$3000)-ROW(data!G$3)+1),IF(data!$D$3:$D$3000=$D$3,IF(data!$E$3:$E$3000=$F$3, ROW(data!G$3:G$3000)-ROW(data!G$3)+1))),ROWS(data!G$3:G343))),"")</f>
        <v/>
      </c>
      <c r="G346" s="85" t="str">
        <f t="shared" si="5"/>
        <v/>
      </c>
    </row>
    <row r="347" spans="1:7">
      <c r="A347" s="88" t="str">
        <f t="array" ref="A347">IFERROR(INDEX(data!A$3:A$3000, SMALL(IF(ISBLANK($F$3),IF(data!$D$3:$D$3000=$D$3,ROW(data!A$3:A$3000)-ROW(data!A$3)+1),IF(data!$D$3:$D$3000=$D$3,IF(data!$E$3:$E$3000=$F$3, ROW(data!A$3:A$3000)-ROW(data!A$3)+1))),ROWS(data!A$3:A344))),"")</f>
        <v/>
      </c>
      <c r="B347" s="89" t="str">
        <f t="array" ref="B347">IFERROR(INDEX(data!B$3:B$3000, SMALL(IF(ISBLANK($F$3),IF(data!$D$3:$D$3000=$D$3,ROW(data!B$3:B$3000)-ROW(data!B$3)+1),IF(data!$D$3:$D$3000=$D$3,IF(data!$E$3:$E$3000=$F$3, ROW(data!B$3:B$3000)-ROW(data!B$3)+1))),ROWS(data!B$3:B344))),"")</f>
        <v/>
      </c>
      <c r="C347" s="84" t="str">
        <f t="array" ref="C347">IFERROR(INDEX(data!C$3:C$3000, SMALL(IF(ISBLANK($F$3),IF(data!$D$3:$D$3000=$D$3,ROW(data!C$3:C$3000)-ROW(data!C$3)+1),IF(data!$D$3:$D$3000=$D$3,IF(data!$E$3:$E$3000=$F$3, ROW(data!C$3:C$3000)-ROW(data!C$3)+1))),ROWS(data!C$3:C344))),"")</f>
        <v/>
      </c>
      <c r="D347" s="90" t="str">
        <f t="array" ref="D347">IFERROR(INDEX(data!E$3:E$3000, SMALL(IF(ISBLANK($F$3),IF(data!$D$3:$D$3000=$D$3,ROW(data!E$3:E$3000)-ROW(data!E$3)+1),IF(data!$D$3:$D$3000=$D$3,IF(data!$E$3:$E$3000=$F$3, ROW(data!E$3:E$3000)-ROW(data!E$3)+1))),ROWS(data!E$3:E344))),"")</f>
        <v/>
      </c>
      <c r="E347" s="85" t="str">
        <f t="array" ref="E347">IFERROR(INDEX(data!F$3:F$3000, SMALL(IF(ISBLANK($F$3),IF(data!$D$3:$D$3000=$D$3,ROW(data!F$3:F$3000)-ROW(data!F$3)+1),IF(data!$D$3:$D$3000=$D$3,IF(data!$E$3:$E$3000=$F$3, ROW(data!F$3:F$3000)-ROW(data!F$3)+1))),ROWS(data!F$3:F344))),"")</f>
        <v/>
      </c>
      <c r="F347" s="85" t="str">
        <f t="array" ref="F347">IFERROR(INDEX(data!G$3:G$3000, SMALL(IF(ISBLANK($F$3),IF(data!$D$3:$D$3000=$D$3,ROW(data!G$3:G$3000)-ROW(data!G$3)+1),IF(data!$D$3:$D$3000=$D$3,IF(data!$E$3:$E$3000=$F$3, ROW(data!G$3:G$3000)-ROW(data!G$3)+1))),ROWS(data!G$3:G344))),"")</f>
        <v/>
      </c>
      <c r="G347" s="85" t="str">
        <f t="shared" si="5"/>
        <v/>
      </c>
    </row>
    <row r="348" spans="1:7">
      <c r="A348" s="91" t="str">
        <f t="array" ref="A348">IFERROR(INDEX(data!A$3:A$3000, SMALL(IF(ISBLANK($F$3),IF(data!$D$3:$D$3000=$D$3,ROW(data!A$3:A$3000)-ROW(data!A$3)+1),IF(data!$D$3:$D$3000=$D$3,IF(data!$E$3:$E$3000=$F$3, ROW(data!A$3:A$3000)-ROW(data!A$3)+1))),ROWS(data!A$3:A345))),"")</f>
        <v/>
      </c>
      <c r="B348" s="92" t="str">
        <f t="array" ref="B348">IFERROR(INDEX(data!B$3:B$3000, SMALL(IF(ISBLANK($F$3),IF(data!$D$3:$D$3000=$D$3,ROW(data!B$3:B$3000)-ROW(data!B$3)+1),IF(data!$D$3:$D$3000=$D$3,IF(data!$E$3:$E$3000=$F$3, ROW(data!B$3:B$3000)-ROW(data!B$3)+1))),ROWS(data!B$3:B345))),"")</f>
        <v/>
      </c>
      <c r="C348" s="92" t="str">
        <f t="array" ref="C348">IFERROR(INDEX(data!C$3:C$3000, SMALL(IF(ISBLANK($F$3),IF(data!$D$3:$D$3000=$D$3,ROW(data!C$3:C$3000)-ROW(data!C$3)+1),IF(data!$D$3:$D$3000=$D$3,IF(data!$E$3:$E$3000=$F$3, ROW(data!C$3:C$3000)-ROW(data!C$3)+1))),ROWS(data!C$3:C345))),"")</f>
        <v/>
      </c>
      <c r="D348" s="91" t="str">
        <f t="array" ref="D348">IFERROR(INDEX(data!E$3:E$3000, SMALL(IF(ISBLANK($F$3),IF(data!$D$3:$D$3000=$D$3,ROW(data!E$3:E$3000)-ROW(data!E$3)+1),IF(data!$D$3:$D$3000=$D$3,IF(data!$E$3:$E$3000=$F$3, ROW(data!E$3:E$3000)-ROW(data!E$3)+1))),ROWS(data!E$3:E345))),"")</f>
        <v/>
      </c>
      <c r="E348" s="85" t="str">
        <f t="array" ref="E348">IFERROR(INDEX(data!F$3:F$3000, SMALL(IF(ISBLANK($F$3),IF(data!$D$3:$D$3000=$D$3,ROW(data!F$3:F$3000)-ROW(data!F$3)+1),IF(data!$D$3:$D$3000=$D$3,IF(data!$E$3:$E$3000=$F$3, ROW(data!F$3:F$3000)-ROW(data!F$3)+1))),ROWS(data!F$3:F345))),"")</f>
        <v/>
      </c>
      <c r="F348" s="85" t="str">
        <f t="array" ref="F348">IFERROR(INDEX(data!G$3:G$3000, SMALL(IF(ISBLANK($F$3),IF(data!$D$3:$D$3000=$D$3,ROW(data!G$3:G$3000)-ROW(data!G$3)+1),IF(data!$D$3:$D$3000=$D$3,IF(data!$E$3:$E$3000=$F$3, ROW(data!G$3:G$3000)-ROW(data!G$3)+1))),ROWS(data!G$3:G345))),"")</f>
        <v/>
      </c>
      <c r="G348" s="85" t="str">
        <f t="shared" si="5"/>
        <v/>
      </c>
    </row>
    <row r="349" spans="1:7">
      <c r="A349" s="88" t="str">
        <f t="array" ref="A349">IFERROR(INDEX(data!A$3:A$3000, SMALL(IF(ISBLANK($F$3),IF(data!$D$3:$D$3000=$D$3,ROW(data!A$3:A$3000)-ROW(data!A$3)+1),IF(data!$D$3:$D$3000=$D$3,IF(data!$E$3:$E$3000=$F$3, ROW(data!A$3:A$3000)-ROW(data!A$3)+1))),ROWS(data!A$3:A346))),"")</f>
        <v/>
      </c>
      <c r="B349" s="89" t="str">
        <f t="array" ref="B349">IFERROR(INDEX(data!B$3:B$3000, SMALL(IF(ISBLANK($F$3),IF(data!$D$3:$D$3000=$D$3,ROW(data!B$3:B$3000)-ROW(data!B$3)+1),IF(data!$D$3:$D$3000=$D$3,IF(data!$E$3:$E$3000=$F$3, ROW(data!B$3:B$3000)-ROW(data!B$3)+1))),ROWS(data!B$3:B346))),"")</f>
        <v/>
      </c>
      <c r="C349" s="84" t="str">
        <f t="array" ref="C349">IFERROR(INDEX(data!C$3:C$3000, SMALL(IF(ISBLANK($F$3),IF(data!$D$3:$D$3000=$D$3,ROW(data!C$3:C$3000)-ROW(data!C$3)+1),IF(data!$D$3:$D$3000=$D$3,IF(data!$E$3:$E$3000=$F$3, ROW(data!C$3:C$3000)-ROW(data!C$3)+1))),ROWS(data!C$3:C346))),"")</f>
        <v/>
      </c>
      <c r="D349" s="90" t="str">
        <f t="array" ref="D349">IFERROR(INDEX(data!E$3:E$3000, SMALL(IF(ISBLANK($F$3),IF(data!$D$3:$D$3000=$D$3,ROW(data!E$3:E$3000)-ROW(data!E$3)+1),IF(data!$D$3:$D$3000=$D$3,IF(data!$E$3:$E$3000=$F$3, ROW(data!E$3:E$3000)-ROW(data!E$3)+1))),ROWS(data!E$3:E346))),"")</f>
        <v/>
      </c>
      <c r="E349" s="85" t="str">
        <f t="array" ref="E349">IFERROR(INDEX(data!F$3:F$3000, SMALL(IF(ISBLANK($F$3),IF(data!$D$3:$D$3000=$D$3,ROW(data!F$3:F$3000)-ROW(data!F$3)+1),IF(data!$D$3:$D$3000=$D$3,IF(data!$E$3:$E$3000=$F$3, ROW(data!F$3:F$3000)-ROW(data!F$3)+1))),ROWS(data!F$3:F346))),"")</f>
        <v/>
      </c>
      <c r="F349" s="85" t="str">
        <f t="array" ref="F349">IFERROR(INDEX(data!G$3:G$3000, SMALL(IF(ISBLANK($F$3),IF(data!$D$3:$D$3000=$D$3,ROW(data!G$3:G$3000)-ROW(data!G$3)+1),IF(data!$D$3:$D$3000=$D$3,IF(data!$E$3:$E$3000=$F$3, ROW(data!G$3:G$3000)-ROW(data!G$3)+1))),ROWS(data!G$3:G346))),"")</f>
        <v/>
      </c>
      <c r="G349" s="85" t="str">
        <f t="shared" si="5"/>
        <v/>
      </c>
    </row>
    <row r="350" spans="1:7">
      <c r="A350" s="91" t="str">
        <f t="array" ref="A350">IFERROR(INDEX(data!A$3:A$3000, SMALL(IF(ISBLANK($F$3),IF(data!$D$3:$D$3000=$D$3,ROW(data!A$3:A$3000)-ROW(data!A$3)+1),IF(data!$D$3:$D$3000=$D$3,IF(data!$E$3:$E$3000=$F$3, ROW(data!A$3:A$3000)-ROW(data!A$3)+1))),ROWS(data!A$3:A347))),"")</f>
        <v/>
      </c>
      <c r="B350" s="92" t="str">
        <f t="array" ref="B350">IFERROR(INDEX(data!B$3:B$3000, SMALL(IF(ISBLANK($F$3),IF(data!$D$3:$D$3000=$D$3,ROW(data!B$3:B$3000)-ROW(data!B$3)+1),IF(data!$D$3:$D$3000=$D$3,IF(data!$E$3:$E$3000=$F$3, ROW(data!B$3:B$3000)-ROW(data!B$3)+1))),ROWS(data!B$3:B347))),"")</f>
        <v/>
      </c>
      <c r="C350" s="92" t="str">
        <f t="array" ref="C350">IFERROR(INDEX(data!C$3:C$3000, SMALL(IF(ISBLANK($F$3),IF(data!$D$3:$D$3000=$D$3,ROW(data!C$3:C$3000)-ROW(data!C$3)+1),IF(data!$D$3:$D$3000=$D$3,IF(data!$E$3:$E$3000=$F$3, ROW(data!C$3:C$3000)-ROW(data!C$3)+1))),ROWS(data!C$3:C347))),"")</f>
        <v/>
      </c>
      <c r="D350" s="91" t="str">
        <f t="array" ref="D350">IFERROR(INDEX(data!E$3:E$3000, SMALL(IF(ISBLANK($F$3),IF(data!$D$3:$D$3000=$D$3,ROW(data!E$3:E$3000)-ROW(data!E$3)+1),IF(data!$D$3:$D$3000=$D$3,IF(data!$E$3:$E$3000=$F$3, ROW(data!E$3:E$3000)-ROW(data!E$3)+1))),ROWS(data!E$3:E347))),"")</f>
        <v/>
      </c>
      <c r="E350" s="85" t="str">
        <f t="array" ref="E350">IFERROR(INDEX(data!F$3:F$3000, SMALL(IF(ISBLANK($F$3),IF(data!$D$3:$D$3000=$D$3,ROW(data!F$3:F$3000)-ROW(data!F$3)+1),IF(data!$D$3:$D$3000=$D$3,IF(data!$E$3:$E$3000=$F$3, ROW(data!F$3:F$3000)-ROW(data!F$3)+1))),ROWS(data!F$3:F347))),"")</f>
        <v/>
      </c>
      <c r="F350" s="85" t="str">
        <f t="array" ref="F350">IFERROR(INDEX(data!G$3:G$3000, SMALL(IF(ISBLANK($F$3),IF(data!$D$3:$D$3000=$D$3,ROW(data!G$3:G$3000)-ROW(data!G$3)+1),IF(data!$D$3:$D$3000=$D$3,IF(data!$E$3:$E$3000=$F$3, ROW(data!G$3:G$3000)-ROW(data!G$3)+1))),ROWS(data!G$3:G347))),"")</f>
        <v/>
      </c>
      <c r="G350" s="85" t="str">
        <f t="shared" si="5"/>
        <v/>
      </c>
    </row>
    <row r="351" spans="1:7">
      <c r="A351" s="88" t="str">
        <f t="array" ref="A351">IFERROR(INDEX(data!A$3:A$3000, SMALL(IF(ISBLANK($F$3),IF(data!$D$3:$D$3000=$D$3,ROW(data!A$3:A$3000)-ROW(data!A$3)+1),IF(data!$D$3:$D$3000=$D$3,IF(data!$E$3:$E$3000=$F$3, ROW(data!A$3:A$3000)-ROW(data!A$3)+1))),ROWS(data!A$3:A348))),"")</f>
        <v/>
      </c>
      <c r="B351" s="89" t="str">
        <f t="array" ref="B351">IFERROR(INDEX(data!B$3:B$3000, SMALL(IF(ISBLANK($F$3),IF(data!$D$3:$D$3000=$D$3,ROW(data!B$3:B$3000)-ROW(data!B$3)+1),IF(data!$D$3:$D$3000=$D$3,IF(data!$E$3:$E$3000=$F$3, ROW(data!B$3:B$3000)-ROW(data!B$3)+1))),ROWS(data!B$3:B348))),"")</f>
        <v/>
      </c>
      <c r="C351" s="84" t="str">
        <f t="array" ref="C351">IFERROR(INDEX(data!C$3:C$3000, SMALL(IF(ISBLANK($F$3),IF(data!$D$3:$D$3000=$D$3,ROW(data!C$3:C$3000)-ROW(data!C$3)+1),IF(data!$D$3:$D$3000=$D$3,IF(data!$E$3:$E$3000=$F$3, ROW(data!C$3:C$3000)-ROW(data!C$3)+1))),ROWS(data!C$3:C348))),"")</f>
        <v/>
      </c>
      <c r="D351" s="90" t="str">
        <f t="array" ref="D351">IFERROR(INDEX(data!E$3:E$3000, SMALL(IF(ISBLANK($F$3),IF(data!$D$3:$D$3000=$D$3,ROW(data!E$3:E$3000)-ROW(data!E$3)+1),IF(data!$D$3:$D$3000=$D$3,IF(data!$E$3:$E$3000=$F$3, ROW(data!E$3:E$3000)-ROW(data!E$3)+1))),ROWS(data!E$3:E348))),"")</f>
        <v/>
      </c>
      <c r="E351" s="85" t="str">
        <f t="array" ref="E351">IFERROR(INDEX(data!F$3:F$3000, SMALL(IF(ISBLANK($F$3),IF(data!$D$3:$D$3000=$D$3,ROW(data!F$3:F$3000)-ROW(data!F$3)+1),IF(data!$D$3:$D$3000=$D$3,IF(data!$E$3:$E$3000=$F$3, ROW(data!F$3:F$3000)-ROW(data!F$3)+1))),ROWS(data!F$3:F348))),"")</f>
        <v/>
      </c>
      <c r="F351" s="85" t="str">
        <f t="array" ref="F351">IFERROR(INDEX(data!G$3:G$3000, SMALL(IF(ISBLANK($F$3),IF(data!$D$3:$D$3000=$D$3,ROW(data!G$3:G$3000)-ROW(data!G$3)+1),IF(data!$D$3:$D$3000=$D$3,IF(data!$E$3:$E$3000=$F$3, ROW(data!G$3:G$3000)-ROW(data!G$3)+1))),ROWS(data!G$3:G348))),"")</f>
        <v/>
      </c>
      <c r="G351" s="85" t="str">
        <f t="shared" si="5"/>
        <v/>
      </c>
    </row>
    <row r="352" spans="1:7">
      <c r="A352" s="91" t="str">
        <f t="array" ref="A352">IFERROR(INDEX(data!A$3:A$3000, SMALL(IF(ISBLANK($F$3),IF(data!$D$3:$D$3000=$D$3,ROW(data!A$3:A$3000)-ROW(data!A$3)+1),IF(data!$D$3:$D$3000=$D$3,IF(data!$E$3:$E$3000=$F$3, ROW(data!A$3:A$3000)-ROW(data!A$3)+1))),ROWS(data!A$3:A349))),"")</f>
        <v/>
      </c>
      <c r="B352" s="92" t="str">
        <f t="array" ref="B352">IFERROR(INDEX(data!B$3:B$3000, SMALL(IF(ISBLANK($F$3),IF(data!$D$3:$D$3000=$D$3,ROW(data!B$3:B$3000)-ROW(data!B$3)+1),IF(data!$D$3:$D$3000=$D$3,IF(data!$E$3:$E$3000=$F$3, ROW(data!B$3:B$3000)-ROW(data!B$3)+1))),ROWS(data!B$3:B349))),"")</f>
        <v/>
      </c>
      <c r="C352" s="92" t="str">
        <f t="array" ref="C352">IFERROR(INDEX(data!C$3:C$3000, SMALL(IF(ISBLANK($F$3),IF(data!$D$3:$D$3000=$D$3,ROW(data!C$3:C$3000)-ROW(data!C$3)+1),IF(data!$D$3:$D$3000=$D$3,IF(data!$E$3:$E$3000=$F$3, ROW(data!C$3:C$3000)-ROW(data!C$3)+1))),ROWS(data!C$3:C349))),"")</f>
        <v/>
      </c>
      <c r="D352" s="91" t="str">
        <f t="array" ref="D352">IFERROR(INDEX(data!E$3:E$3000, SMALL(IF(ISBLANK($F$3),IF(data!$D$3:$D$3000=$D$3,ROW(data!E$3:E$3000)-ROW(data!E$3)+1),IF(data!$D$3:$D$3000=$D$3,IF(data!$E$3:$E$3000=$F$3, ROW(data!E$3:E$3000)-ROW(data!E$3)+1))),ROWS(data!E$3:E349))),"")</f>
        <v/>
      </c>
      <c r="E352" s="85" t="str">
        <f t="array" ref="E352">IFERROR(INDEX(data!F$3:F$3000, SMALL(IF(ISBLANK($F$3),IF(data!$D$3:$D$3000=$D$3,ROW(data!F$3:F$3000)-ROW(data!F$3)+1),IF(data!$D$3:$D$3000=$D$3,IF(data!$E$3:$E$3000=$F$3, ROW(data!F$3:F$3000)-ROW(data!F$3)+1))),ROWS(data!F$3:F349))),"")</f>
        <v/>
      </c>
      <c r="F352" s="85" t="str">
        <f t="array" ref="F352">IFERROR(INDEX(data!G$3:G$3000, SMALL(IF(ISBLANK($F$3),IF(data!$D$3:$D$3000=$D$3,ROW(data!G$3:G$3000)-ROW(data!G$3)+1),IF(data!$D$3:$D$3000=$D$3,IF(data!$E$3:$E$3000=$F$3, ROW(data!G$3:G$3000)-ROW(data!G$3)+1))),ROWS(data!G$3:G349))),"")</f>
        <v/>
      </c>
      <c r="G352" s="85" t="str">
        <f t="shared" si="5"/>
        <v/>
      </c>
    </row>
    <row r="353" spans="1:7">
      <c r="A353" s="88" t="str">
        <f t="array" ref="A353">IFERROR(INDEX(data!A$3:A$3000, SMALL(IF(ISBLANK($F$3),IF(data!$D$3:$D$3000=$D$3,ROW(data!A$3:A$3000)-ROW(data!A$3)+1),IF(data!$D$3:$D$3000=$D$3,IF(data!$E$3:$E$3000=$F$3, ROW(data!A$3:A$3000)-ROW(data!A$3)+1))),ROWS(data!A$3:A350))),"")</f>
        <v/>
      </c>
      <c r="B353" s="89" t="str">
        <f t="array" ref="B353">IFERROR(INDEX(data!B$3:B$3000, SMALL(IF(ISBLANK($F$3),IF(data!$D$3:$D$3000=$D$3,ROW(data!B$3:B$3000)-ROW(data!B$3)+1),IF(data!$D$3:$D$3000=$D$3,IF(data!$E$3:$E$3000=$F$3, ROW(data!B$3:B$3000)-ROW(data!B$3)+1))),ROWS(data!B$3:B350))),"")</f>
        <v/>
      </c>
      <c r="C353" s="84" t="str">
        <f t="array" ref="C353">IFERROR(INDEX(data!C$3:C$3000, SMALL(IF(ISBLANK($F$3),IF(data!$D$3:$D$3000=$D$3,ROW(data!C$3:C$3000)-ROW(data!C$3)+1),IF(data!$D$3:$D$3000=$D$3,IF(data!$E$3:$E$3000=$F$3, ROW(data!C$3:C$3000)-ROW(data!C$3)+1))),ROWS(data!C$3:C350))),"")</f>
        <v/>
      </c>
      <c r="D353" s="90" t="str">
        <f t="array" ref="D353">IFERROR(INDEX(data!E$3:E$3000, SMALL(IF(ISBLANK($F$3),IF(data!$D$3:$D$3000=$D$3,ROW(data!E$3:E$3000)-ROW(data!E$3)+1),IF(data!$D$3:$D$3000=$D$3,IF(data!$E$3:$E$3000=$F$3, ROW(data!E$3:E$3000)-ROW(data!E$3)+1))),ROWS(data!E$3:E350))),"")</f>
        <v/>
      </c>
      <c r="E353" s="85" t="str">
        <f t="array" ref="E353">IFERROR(INDEX(data!F$3:F$3000, SMALL(IF(ISBLANK($F$3),IF(data!$D$3:$D$3000=$D$3,ROW(data!F$3:F$3000)-ROW(data!F$3)+1),IF(data!$D$3:$D$3000=$D$3,IF(data!$E$3:$E$3000=$F$3, ROW(data!F$3:F$3000)-ROW(data!F$3)+1))),ROWS(data!F$3:F350))),"")</f>
        <v/>
      </c>
      <c r="F353" s="85" t="str">
        <f t="array" ref="F353">IFERROR(INDEX(data!G$3:G$3000, SMALL(IF(ISBLANK($F$3),IF(data!$D$3:$D$3000=$D$3,ROW(data!G$3:G$3000)-ROW(data!G$3)+1),IF(data!$D$3:$D$3000=$D$3,IF(data!$E$3:$E$3000=$F$3, ROW(data!G$3:G$3000)-ROW(data!G$3)+1))),ROWS(data!G$3:G350))),"")</f>
        <v/>
      </c>
      <c r="G353" s="85" t="str">
        <f t="shared" si="5"/>
        <v/>
      </c>
    </row>
    <row r="354" spans="1:7">
      <c r="A354" s="91" t="str">
        <f t="array" ref="A354">IFERROR(INDEX(data!A$3:A$3000, SMALL(IF(ISBLANK($F$3),IF(data!$D$3:$D$3000=$D$3,ROW(data!A$3:A$3000)-ROW(data!A$3)+1),IF(data!$D$3:$D$3000=$D$3,IF(data!$E$3:$E$3000=$F$3, ROW(data!A$3:A$3000)-ROW(data!A$3)+1))),ROWS(data!A$3:A351))),"")</f>
        <v/>
      </c>
      <c r="B354" s="92" t="str">
        <f t="array" ref="B354">IFERROR(INDEX(data!B$3:B$3000, SMALL(IF(ISBLANK($F$3),IF(data!$D$3:$D$3000=$D$3,ROW(data!B$3:B$3000)-ROW(data!B$3)+1),IF(data!$D$3:$D$3000=$D$3,IF(data!$E$3:$E$3000=$F$3, ROW(data!B$3:B$3000)-ROW(data!B$3)+1))),ROWS(data!B$3:B351))),"")</f>
        <v/>
      </c>
      <c r="C354" s="92" t="str">
        <f t="array" ref="C354">IFERROR(INDEX(data!C$3:C$3000, SMALL(IF(ISBLANK($F$3),IF(data!$D$3:$D$3000=$D$3,ROW(data!C$3:C$3000)-ROW(data!C$3)+1),IF(data!$D$3:$D$3000=$D$3,IF(data!$E$3:$E$3000=$F$3, ROW(data!C$3:C$3000)-ROW(data!C$3)+1))),ROWS(data!C$3:C351))),"")</f>
        <v/>
      </c>
      <c r="D354" s="91" t="str">
        <f t="array" ref="D354">IFERROR(INDEX(data!E$3:E$3000, SMALL(IF(ISBLANK($F$3),IF(data!$D$3:$D$3000=$D$3,ROW(data!E$3:E$3000)-ROW(data!E$3)+1),IF(data!$D$3:$D$3000=$D$3,IF(data!$E$3:$E$3000=$F$3, ROW(data!E$3:E$3000)-ROW(data!E$3)+1))),ROWS(data!E$3:E351))),"")</f>
        <v/>
      </c>
      <c r="E354" s="85" t="str">
        <f t="array" ref="E354">IFERROR(INDEX(data!F$3:F$3000, SMALL(IF(ISBLANK($F$3),IF(data!$D$3:$D$3000=$D$3,ROW(data!F$3:F$3000)-ROW(data!F$3)+1),IF(data!$D$3:$D$3000=$D$3,IF(data!$E$3:$E$3000=$F$3, ROW(data!F$3:F$3000)-ROW(data!F$3)+1))),ROWS(data!F$3:F351))),"")</f>
        <v/>
      </c>
      <c r="F354" s="85" t="str">
        <f t="array" ref="F354">IFERROR(INDEX(data!G$3:G$3000, SMALL(IF(ISBLANK($F$3),IF(data!$D$3:$D$3000=$D$3,ROW(data!G$3:G$3000)-ROW(data!G$3)+1),IF(data!$D$3:$D$3000=$D$3,IF(data!$E$3:$E$3000=$F$3, ROW(data!G$3:G$3000)-ROW(data!G$3)+1))),ROWS(data!G$3:G351))),"")</f>
        <v/>
      </c>
      <c r="G354" s="85" t="str">
        <f t="shared" si="5"/>
        <v/>
      </c>
    </row>
    <row r="355" spans="1:7">
      <c r="A355" s="88" t="str">
        <f t="array" ref="A355">IFERROR(INDEX(data!A$3:A$3000, SMALL(IF(ISBLANK($F$3),IF(data!$D$3:$D$3000=$D$3,ROW(data!A$3:A$3000)-ROW(data!A$3)+1),IF(data!$D$3:$D$3000=$D$3,IF(data!$E$3:$E$3000=$F$3, ROW(data!A$3:A$3000)-ROW(data!A$3)+1))),ROWS(data!A$3:A352))),"")</f>
        <v/>
      </c>
      <c r="B355" s="89" t="str">
        <f t="array" ref="B355">IFERROR(INDEX(data!B$3:B$3000, SMALL(IF(ISBLANK($F$3),IF(data!$D$3:$D$3000=$D$3,ROW(data!B$3:B$3000)-ROW(data!B$3)+1),IF(data!$D$3:$D$3000=$D$3,IF(data!$E$3:$E$3000=$F$3, ROW(data!B$3:B$3000)-ROW(data!B$3)+1))),ROWS(data!B$3:B352))),"")</f>
        <v/>
      </c>
      <c r="C355" s="84" t="str">
        <f t="array" ref="C355">IFERROR(INDEX(data!C$3:C$3000, SMALL(IF(ISBLANK($F$3),IF(data!$D$3:$D$3000=$D$3,ROW(data!C$3:C$3000)-ROW(data!C$3)+1),IF(data!$D$3:$D$3000=$D$3,IF(data!$E$3:$E$3000=$F$3, ROW(data!C$3:C$3000)-ROW(data!C$3)+1))),ROWS(data!C$3:C352))),"")</f>
        <v/>
      </c>
      <c r="D355" s="90" t="str">
        <f t="array" ref="D355">IFERROR(INDEX(data!E$3:E$3000, SMALL(IF(ISBLANK($F$3),IF(data!$D$3:$D$3000=$D$3,ROW(data!E$3:E$3000)-ROW(data!E$3)+1),IF(data!$D$3:$D$3000=$D$3,IF(data!$E$3:$E$3000=$F$3, ROW(data!E$3:E$3000)-ROW(data!E$3)+1))),ROWS(data!E$3:E352))),"")</f>
        <v/>
      </c>
      <c r="E355" s="85" t="str">
        <f t="array" ref="E355">IFERROR(INDEX(data!F$3:F$3000, SMALL(IF(ISBLANK($F$3),IF(data!$D$3:$D$3000=$D$3,ROW(data!F$3:F$3000)-ROW(data!F$3)+1),IF(data!$D$3:$D$3000=$D$3,IF(data!$E$3:$E$3000=$F$3, ROW(data!F$3:F$3000)-ROW(data!F$3)+1))),ROWS(data!F$3:F352))),"")</f>
        <v/>
      </c>
      <c r="F355" s="85" t="str">
        <f t="array" ref="F355">IFERROR(INDEX(data!G$3:G$3000, SMALL(IF(ISBLANK($F$3),IF(data!$D$3:$D$3000=$D$3,ROW(data!G$3:G$3000)-ROW(data!G$3)+1),IF(data!$D$3:$D$3000=$D$3,IF(data!$E$3:$E$3000=$F$3, ROW(data!G$3:G$3000)-ROW(data!G$3)+1))),ROWS(data!G$3:G352))),"")</f>
        <v/>
      </c>
      <c r="G355" s="85" t="str">
        <f t="shared" si="5"/>
        <v/>
      </c>
    </row>
    <row r="356" spans="1:7">
      <c r="A356" s="91" t="str">
        <f t="array" ref="A356">IFERROR(INDEX(data!A$3:A$3000, SMALL(IF(ISBLANK($F$3),IF(data!$D$3:$D$3000=$D$3,ROW(data!A$3:A$3000)-ROW(data!A$3)+1),IF(data!$D$3:$D$3000=$D$3,IF(data!$E$3:$E$3000=$F$3, ROW(data!A$3:A$3000)-ROW(data!A$3)+1))),ROWS(data!A$3:A353))),"")</f>
        <v/>
      </c>
      <c r="B356" s="92" t="str">
        <f t="array" ref="B356">IFERROR(INDEX(data!B$3:B$3000, SMALL(IF(ISBLANK($F$3),IF(data!$D$3:$D$3000=$D$3,ROW(data!B$3:B$3000)-ROW(data!B$3)+1),IF(data!$D$3:$D$3000=$D$3,IF(data!$E$3:$E$3000=$F$3, ROW(data!B$3:B$3000)-ROW(data!B$3)+1))),ROWS(data!B$3:B353))),"")</f>
        <v/>
      </c>
      <c r="C356" s="92" t="str">
        <f t="array" ref="C356">IFERROR(INDEX(data!C$3:C$3000, SMALL(IF(ISBLANK($F$3),IF(data!$D$3:$D$3000=$D$3,ROW(data!C$3:C$3000)-ROW(data!C$3)+1),IF(data!$D$3:$D$3000=$D$3,IF(data!$E$3:$E$3000=$F$3, ROW(data!C$3:C$3000)-ROW(data!C$3)+1))),ROWS(data!C$3:C353))),"")</f>
        <v/>
      </c>
      <c r="D356" s="91" t="str">
        <f t="array" ref="D356">IFERROR(INDEX(data!E$3:E$3000, SMALL(IF(ISBLANK($F$3),IF(data!$D$3:$D$3000=$D$3,ROW(data!E$3:E$3000)-ROW(data!E$3)+1),IF(data!$D$3:$D$3000=$D$3,IF(data!$E$3:$E$3000=$F$3, ROW(data!E$3:E$3000)-ROW(data!E$3)+1))),ROWS(data!E$3:E353))),"")</f>
        <v/>
      </c>
      <c r="E356" s="85" t="str">
        <f t="array" ref="E356">IFERROR(INDEX(data!F$3:F$3000, SMALL(IF(ISBLANK($F$3),IF(data!$D$3:$D$3000=$D$3,ROW(data!F$3:F$3000)-ROW(data!F$3)+1),IF(data!$D$3:$D$3000=$D$3,IF(data!$E$3:$E$3000=$F$3, ROW(data!F$3:F$3000)-ROW(data!F$3)+1))),ROWS(data!F$3:F353))),"")</f>
        <v/>
      </c>
      <c r="F356" s="85" t="str">
        <f t="array" ref="F356">IFERROR(INDEX(data!G$3:G$3000, SMALL(IF(ISBLANK($F$3),IF(data!$D$3:$D$3000=$D$3,ROW(data!G$3:G$3000)-ROW(data!G$3)+1),IF(data!$D$3:$D$3000=$D$3,IF(data!$E$3:$E$3000=$F$3, ROW(data!G$3:G$3000)-ROW(data!G$3)+1))),ROWS(data!G$3:G353))),"")</f>
        <v/>
      </c>
      <c r="G356" s="85" t="str">
        <f t="shared" si="5"/>
        <v/>
      </c>
    </row>
    <row r="357" spans="1:7">
      <c r="A357" s="88" t="str">
        <f t="array" ref="A357">IFERROR(INDEX(data!A$3:A$3000, SMALL(IF(ISBLANK($F$3),IF(data!$D$3:$D$3000=$D$3,ROW(data!A$3:A$3000)-ROW(data!A$3)+1),IF(data!$D$3:$D$3000=$D$3,IF(data!$E$3:$E$3000=$F$3, ROW(data!A$3:A$3000)-ROW(data!A$3)+1))),ROWS(data!A$3:A354))),"")</f>
        <v/>
      </c>
      <c r="B357" s="89" t="str">
        <f t="array" ref="B357">IFERROR(INDEX(data!B$3:B$3000, SMALL(IF(ISBLANK($F$3),IF(data!$D$3:$D$3000=$D$3,ROW(data!B$3:B$3000)-ROW(data!B$3)+1),IF(data!$D$3:$D$3000=$D$3,IF(data!$E$3:$E$3000=$F$3, ROW(data!B$3:B$3000)-ROW(data!B$3)+1))),ROWS(data!B$3:B354))),"")</f>
        <v/>
      </c>
      <c r="C357" s="84" t="str">
        <f t="array" ref="C357">IFERROR(INDEX(data!C$3:C$3000, SMALL(IF(ISBLANK($F$3),IF(data!$D$3:$D$3000=$D$3,ROW(data!C$3:C$3000)-ROW(data!C$3)+1),IF(data!$D$3:$D$3000=$D$3,IF(data!$E$3:$E$3000=$F$3, ROW(data!C$3:C$3000)-ROW(data!C$3)+1))),ROWS(data!C$3:C354))),"")</f>
        <v/>
      </c>
      <c r="D357" s="90" t="str">
        <f t="array" ref="D357">IFERROR(INDEX(data!E$3:E$3000, SMALL(IF(ISBLANK($F$3),IF(data!$D$3:$D$3000=$D$3,ROW(data!E$3:E$3000)-ROW(data!E$3)+1),IF(data!$D$3:$D$3000=$D$3,IF(data!$E$3:$E$3000=$F$3, ROW(data!E$3:E$3000)-ROW(data!E$3)+1))),ROWS(data!E$3:E354))),"")</f>
        <v/>
      </c>
      <c r="E357" s="85" t="str">
        <f t="array" ref="E357">IFERROR(INDEX(data!F$3:F$3000, SMALL(IF(ISBLANK($F$3),IF(data!$D$3:$D$3000=$D$3,ROW(data!F$3:F$3000)-ROW(data!F$3)+1),IF(data!$D$3:$D$3000=$D$3,IF(data!$E$3:$E$3000=$F$3, ROW(data!F$3:F$3000)-ROW(data!F$3)+1))),ROWS(data!F$3:F354))),"")</f>
        <v/>
      </c>
      <c r="F357" s="85" t="str">
        <f t="array" ref="F357">IFERROR(INDEX(data!G$3:G$3000, SMALL(IF(ISBLANK($F$3),IF(data!$D$3:$D$3000=$D$3,ROW(data!G$3:G$3000)-ROW(data!G$3)+1),IF(data!$D$3:$D$3000=$D$3,IF(data!$E$3:$E$3000=$F$3, ROW(data!G$3:G$3000)-ROW(data!G$3)+1))),ROWS(data!G$3:G354))),"")</f>
        <v/>
      </c>
      <c r="G357" s="85" t="str">
        <f t="shared" si="5"/>
        <v/>
      </c>
    </row>
    <row r="358" spans="1:7">
      <c r="A358" s="91" t="str">
        <f t="array" ref="A358">IFERROR(INDEX(data!A$3:A$3000, SMALL(IF(ISBLANK($F$3),IF(data!$D$3:$D$3000=$D$3,ROW(data!A$3:A$3000)-ROW(data!A$3)+1),IF(data!$D$3:$D$3000=$D$3,IF(data!$E$3:$E$3000=$F$3, ROW(data!A$3:A$3000)-ROW(data!A$3)+1))),ROWS(data!A$3:A355))),"")</f>
        <v/>
      </c>
      <c r="B358" s="92" t="str">
        <f t="array" ref="B358">IFERROR(INDEX(data!B$3:B$3000, SMALL(IF(ISBLANK($F$3),IF(data!$D$3:$D$3000=$D$3,ROW(data!B$3:B$3000)-ROW(data!B$3)+1),IF(data!$D$3:$D$3000=$D$3,IF(data!$E$3:$E$3000=$F$3, ROW(data!B$3:B$3000)-ROW(data!B$3)+1))),ROWS(data!B$3:B355))),"")</f>
        <v/>
      </c>
      <c r="C358" s="92" t="str">
        <f t="array" ref="C358">IFERROR(INDEX(data!C$3:C$3000, SMALL(IF(ISBLANK($F$3),IF(data!$D$3:$D$3000=$D$3,ROW(data!C$3:C$3000)-ROW(data!C$3)+1),IF(data!$D$3:$D$3000=$D$3,IF(data!$E$3:$E$3000=$F$3, ROW(data!C$3:C$3000)-ROW(data!C$3)+1))),ROWS(data!C$3:C355))),"")</f>
        <v/>
      </c>
      <c r="D358" s="91" t="str">
        <f t="array" ref="D358">IFERROR(INDEX(data!E$3:E$3000, SMALL(IF(ISBLANK($F$3),IF(data!$D$3:$D$3000=$D$3,ROW(data!E$3:E$3000)-ROW(data!E$3)+1),IF(data!$D$3:$D$3000=$D$3,IF(data!$E$3:$E$3000=$F$3, ROW(data!E$3:E$3000)-ROW(data!E$3)+1))),ROWS(data!E$3:E355))),"")</f>
        <v/>
      </c>
      <c r="E358" s="85" t="str">
        <f t="array" ref="E358">IFERROR(INDEX(data!F$3:F$3000, SMALL(IF(ISBLANK($F$3),IF(data!$D$3:$D$3000=$D$3,ROW(data!F$3:F$3000)-ROW(data!F$3)+1),IF(data!$D$3:$D$3000=$D$3,IF(data!$E$3:$E$3000=$F$3, ROW(data!F$3:F$3000)-ROW(data!F$3)+1))),ROWS(data!F$3:F355))),"")</f>
        <v/>
      </c>
      <c r="F358" s="85" t="str">
        <f t="array" ref="F358">IFERROR(INDEX(data!G$3:G$3000, SMALL(IF(ISBLANK($F$3),IF(data!$D$3:$D$3000=$D$3,ROW(data!G$3:G$3000)-ROW(data!G$3)+1),IF(data!$D$3:$D$3000=$D$3,IF(data!$E$3:$E$3000=$F$3, ROW(data!G$3:G$3000)-ROW(data!G$3)+1))),ROWS(data!G$3:G355))),"")</f>
        <v/>
      </c>
      <c r="G358" s="85" t="str">
        <f t="shared" si="5"/>
        <v/>
      </c>
    </row>
    <row r="359" spans="1:7">
      <c r="A359" s="88" t="str">
        <f t="array" ref="A359">IFERROR(INDEX(data!A$3:A$3000, SMALL(IF(ISBLANK($F$3),IF(data!$D$3:$D$3000=$D$3,ROW(data!A$3:A$3000)-ROW(data!A$3)+1),IF(data!$D$3:$D$3000=$D$3,IF(data!$E$3:$E$3000=$F$3, ROW(data!A$3:A$3000)-ROW(data!A$3)+1))),ROWS(data!A$3:A356))),"")</f>
        <v/>
      </c>
      <c r="B359" s="89" t="str">
        <f t="array" ref="B359">IFERROR(INDEX(data!B$3:B$3000, SMALL(IF(ISBLANK($F$3),IF(data!$D$3:$D$3000=$D$3,ROW(data!B$3:B$3000)-ROW(data!B$3)+1),IF(data!$D$3:$D$3000=$D$3,IF(data!$E$3:$E$3000=$F$3, ROW(data!B$3:B$3000)-ROW(data!B$3)+1))),ROWS(data!B$3:B356))),"")</f>
        <v/>
      </c>
      <c r="C359" s="84" t="str">
        <f t="array" ref="C359">IFERROR(INDEX(data!C$3:C$3000, SMALL(IF(ISBLANK($F$3),IF(data!$D$3:$D$3000=$D$3,ROW(data!C$3:C$3000)-ROW(data!C$3)+1),IF(data!$D$3:$D$3000=$D$3,IF(data!$E$3:$E$3000=$F$3, ROW(data!C$3:C$3000)-ROW(data!C$3)+1))),ROWS(data!C$3:C356))),"")</f>
        <v/>
      </c>
      <c r="D359" s="90" t="str">
        <f t="array" ref="D359">IFERROR(INDEX(data!E$3:E$3000, SMALL(IF(ISBLANK($F$3),IF(data!$D$3:$D$3000=$D$3,ROW(data!E$3:E$3000)-ROW(data!E$3)+1),IF(data!$D$3:$D$3000=$D$3,IF(data!$E$3:$E$3000=$F$3, ROW(data!E$3:E$3000)-ROW(data!E$3)+1))),ROWS(data!E$3:E356))),"")</f>
        <v/>
      </c>
      <c r="E359" s="85" t="str">
        <f t="array" ref="E359">IFERROR(INDEX(data!F$3:F$3000, SMALL(IF(ISBLANK($F$3),IF(data!$D$3:$D$3000=$D$3,ROW(data!F$3:F$3000)-ROW(data!F$3)+1),IF(data!$D$3:$D$3000=$D$3,IF(data!$E$3:$E$3000=$F$3, ROW(data!F$3:F$3000)-ROW(data!F$3)+1))),ROWS(data!F$3:F356))),"")</f>
        <v/>
      </c>
      <c r="F359" s="85" t="str">
        <f t="array" ref="F359">IFERROR(INDEX(data!G$3:G$3000, SMALL(IF(ISBLANK($F$3),IF(data!$D$3:$D$3000=$D$3,ROW(data!G$3:G$3000)-ROW(data!G$3)+1),IF(data!$D$3:$D$3000=$D$3,IF(data!$E$3:$E$3000=$F$3, ROW(data!G$3:G$3000)-ROW(data!G$3)+1))),ROWS(data!G$3:G356))),"")</f>
        <v/>
      </c>
      <c r="G359" s="85" t="str">
        <f t="shared" si="5"/>
        <v/>
      </c>
    </row>
    <row r="360" spans="1:7">
      <c r="A360" s="91" t="str">
        <f t="array" ref="A360">IFERROR(INDEX(data!A$3:A$3000, SMALL(IF(ISBLANK($F$3),IF(data!$D$3:$D$3000=$D$3,ROW(data!A$3:A$3000)-ROW(data!A$3)+1),IF(data!$D$3:$D$3000=$D$3,IF(data!$E$3:$E$3000=$F$3, ROW(data!A$3:A$3000)-ROW(data!A$3)+1))),ROWS(data!A$3:A357))),"")</f>
        <v/>
      </c>
      <c r="B360" s="92" t="str">
        <f t="array" ref="B360">IFERROR(INDEX(data!B$3:B$3000, SMALL(IF(ISBLANK($F$3),IF(data!$D$3:$D$3000=$D$3,ROW(data!B$3:B$3000)-ROW(data!B$3)+1),IF(data!$D$3:$D$3000=$D$3,IF(data!$E$3:$E$3000=$F$3, ROW(data!B$3:B$3000)-ROW(data!B$3)+1))),ROWS(data!B$3:B357))),"")</f>
        <v/>
      </c>
      <c r="C360" s="92" t="str">
        <f t="array" ref="C360">IFERROR(INDEX(data!C$3:C$3000, SMALL(IF(ISBLANK($F$3),IF(data!$D$3:$D$3000=$D$3,ROW(data!C$3:C$3000)-ROW(data!C$3)+1),IF(data!$D$3:$D$3000=$D$3,IF(data!$E$3:$E$3000=$F$3, ROW(data!C$3:C$3000)-ROW(data!C$3)+1))),ROWS(data!C$3:C357))),"")</f>
        <v/>
      </c>
      <c r="D360" s="91" t="str">
        <f t="array" ref="D360">IFERROR(INDEX(data!E$3:E$3000, SMALL(IF(ISBLANK($F$3),IF(data!$D$3:$D$3000=$D$3,ROW(data!E$3:E$3000)-ROW(data!E$3)+1),IF(data!$D$3:$D$3000=$D$3,IF(data!$E$3:$E$3000=$F$3, ROW(data!E$3:E$3000)-ROW(data!E$3)+1))),ROWS(data!E$3:E357))),"")</f>
        <v/>
      </c>
      <c r="E360" s="85" t="str">
        <f t="array" ref="E360">IFERROR(INDEX(data!F$3:F$3000, SMALL(IF(ISBLANK($F$3),IF(data!$D$3:$D$3000=$D$3,ROW(data!F$3:F$3000)-ROW(data!F$3)+1),IF(data!$D$3:$D$3000=$D$3,IF(data!$E$3:$E$3000=$F$3, ROW(data!F$3:F$3000)-ROW(data!F$3)+1))),ROWS(data!F$3:F357))),"")</f>
        <v/>
      </c>
      <c r="F360" s="85" t="str">
        <f t="array" ref="F360">IFERROR(INDEX(data!G$3:G$3000, SMALL(IF(ISBLANK($F$3),IF(data!$D$3:$D$3000=$D$3,ROW(data!G$3:G$3000)-ROW(data!G$3)+1),IF(data!$D$3:$D$3000=$D$3,IF(data!$E$3:$E$3000=$F$3, ROW(data!G$3:G$3000)-ROW(data!G$3)+1))),ROWS(data!G$3:G357))),"")</f>
        <v/>
      </c>
      <c r="G360" s="85" t="str">
        <f t="shared" si="5"/>
        <v/>
      </c>
    </row>
    <row r="361" spans="1:7">
      <c r="A361" s="88" t="str">
        <f t="array" ref="A361">IFERROR(INDEX(data!A$3:A$3000, SMALL(IF(ISBLANK($F$3),IF(data!$D$3:$D$3000=$D$3,ROW(data!A$3:A$3000)-ROW(data!A$3)+1),IF(data!$D$3:$D$3000=$D$3,IF(data!$E$3:$E$3000=$F$3, ROW(data!A$3:A$3000)-ROW(data!A$3)+1))),ROWS(data!A$3:A358))),"")</f>
        <v/>
      </c>
      <c r="B361" s="89" t="str">
        <f t="array" ref="B361">IFERROR(INDEX(data!B$3:B$3000, SMALL(IF(ISBLANK($F$3),IF(data!$D$3:$D$3000=$D$3,ROW(data!B$3:B$3000)-ROW(data!B$3)+1),IF(data!$D$3:$D$3000=$D$3,IF(data!$E$3:$E$3000=$F$3, ROW(data!B$3:B$3000)-ROW(data!B$3)+1))),ROWS(data!B$3:B358))),"")</f>
        <v/>
      </c>
      <c r="C361" s="84" t="str">
        <f t="array" ref="C361">IFERROR(INDEX(data!C$3:C$3000, SMALL(IF(ISBLANK($F$3),IF(data!$D$3:$D$3000=$D$3,ROW(data!C$3:C$3000)-ROW(data!C$3)+1),IF(data!$D$3:$D$3000=$D$3,IF(data!$E$3:$E$3000=$F$3, ROW(data!C$3:C$3000)-ROW(data!C$3)+1))),ROWS(data!C$3:C358))),"")</f>
        <v/>
      </c>
      <c r="D361" s="90" t="str">
        <f t="array" ref="D361">IFERROR(INDEX(data!E$3:E$3000, SMALL(IF(ISBLANK($F$3),IF(data!$D$3:$D$3000=$D$3,ROW(data!E$3:E$3000)-ROW(data!E$3)+1),IF(data!$D$3:$D$3000=$D$3,IF(data!$E$3:$E$3000=$F$3, ROW(data!E$3:E$3000)-ROW(data!E$3)+1))),ROWS(data!E$3:E358))),"")</f>
        <v/>
      </c>
      <c r="E361" s="85" t="str">
        <f t="array" ref="E361">IFERROR(INDEX(data!F$3:F$3000, SMALL(IF(ISBLANK($F$3),IF(data!$D$3:$D$3000=$D$3,ROW(data!F$3:F$3000)-ROW(data!F$3)+1),IF(data!$D$3:$D$3000=$D$3,IF(data!$E$3:$E$3000=$F$3, ROW(data!F$3:F$3000)-ROW(data!F$3)+1))),ROWS(data!F$3:F358))),"")</f>
        <v/>
      </c>
      <c r="F361" s="85" t="str">
        <f t="array" ref="F361">IFERROR(INDEX(data!G$3:G$3000, SMALL(IF(ISBLANK($F$3),IF(data!$D$3:$D$3000=$D$3,ROW(data!G$3:G$3000)-ROW(data!G$3)+1),IF(data!$D$3:$D$3000=$D$3,IF(data!$E$3:$E$3000=$F$3, ROW(data!G$3:G$3000)-ROW(data!G$3)+1))),ROWS(data!G$3:G358))),"")</f>
        <v/>
      </c>
      <c r="G361" s="85" t="str">
        <f t="shared" si="5"/>
        <v/>
      </c>
    </row>
    <row r="362" spans="1:7">
      <c r="A362" s="91" t="str">
        <f t="array" ref="A362">IFERROR(INDEX(data!A$3:A$3000, SMALL(IF(ISBLANK($F$3),IF(data!$D$3:$D$3000=$D$3,ROW(data!A$3:A$3000)-ROW(data!A$3)+1),IF(data!$D$3:$D$3000=$D$3,IF(data!$E$3:$E$3000=$F$3, ROW(data!A$3:A$3000)-ROW(data!A$3)+1))),ROWS(data!A$3:A359))),"")</f>
        <v/>
      </c>
      <c r="B362" s="92" t="str">
        <f t="array" ref="B362">IFERROR(INDEX(data!B$3:B$3000, SMALL(IF(ISBLANK($F$3),IF(data!$D$3:$D$3000=$D$3,ROW(data!B$3:B$3000)-ROW(data!B$3)+1),IF(data!$D$3:$D$3000=$D$3,IF(data!$E$3:$E$3000=$F$3, ROW(data!B$3:B$3000)-ROW(data!B$3)+1))),ROWS(data!B$3:B359))),"")</f>
        <v/>
      </c>
      <c r="C362" s="92" t="str">
        <f t="array" ref="C362">IFERROR(INDEX(data!C$3:C$3000, SMALL(IF(ISBLANK($F$3),IF(data!$D$3:$D$3000=$D$3,ROW(data!C$3:C$3000)-ROW(data!C$3)+1),IF(data!$D$3:$D$3000=$D$3,IF(data!$E$3:$E$3000=$F$3, ROW(data!C$3:C$3000)-ROW(data!C$3)+1))),ROWS(data!C$3:C359))),"")</f>
        <v/>
      </c>
      <c r="D362" s="91" t="str">
        <f t="array" ref="D362">IFERROR(INDEX(data!E$3:E$3000, SMALL(IF(ISBLANK($F$3),IF(data!$D$3:$D$3000=$D$3,ROW(data!E$3:E$3000)-ROW(data!E$3)+1),IF(data!$D$3:$D$3000=$D$3,IF(data!$E$3:$E$3000=$F$3, ROW(data!E$3:E$3000)-ROW(data!E$3)+1))),ROWS(data!E$3:E359))),"")</f>
        <v/>
      </c>
      <c r="E362" s="85" t="str">
        <f t="array" ref="E362">IFERROR(INDEX(data!F$3:F$3000, SMALL(IF(ISBLANK($F$3),IF(data!$D$3:$D$3000=$D$3,ROW(data!F$3:F$3000)-ROW(data!F$3)+1),IF(data!$D$3:$D$3000=$D$3,IF(data!$E$3:$E$3000=$F$3, ROW(data!F$3:F$3000)-ROW(data!F$3)+1))),ROWS(data!F$3:F359))),"")</f>
        <v/>
      </c>
      <c r="F362" s="85" t="str">
        <f t="array" ref="F362">IFERROR(INDEX(data!G$3:G$3000, SMALL(IF(ISBLANK($F$3),IF(data!$D$3:$D$3000=$D$3,ROW(data!G$3:G$3000)-ROW(data!G$3)+1),IF(data!$D$3:$D$3000=$D$3,IF(data!$E$3:$E$3000=$F$3, ROW(data!G$3:G$3000)-ROW(data!G$3)+1))),ROWS(data!G$3:G359))),"")</f>
        <v/>
      </c>
      <c r="G362" s="85" t="str">
        <f t="shared" si="5"/>
        <v/>
      </c>
    </row>
    <row r="363" spans="1:7">
      <c r="A363" s="88" t="str">
        <f t="array" ref="A363">IFERROR(INDEX(data!A$3:A$3000, SMALL(IF(ISBLANK($F$3),IF(data!$D$3:$D$3000=$D$3,ROW(data!A$3:A$3000)-ROW(data!A$3)+1),IF(data!$D$3:$D$3000=$D$3,IF(data!$E$3:$E$3000=$F$3, ROW(data!A$3:A$3000)-ROW(data!A$3)+1))),ROWS(data!A$3:A360))),"")</f>
        <v/>
      </c>
      <c r="B363" s="89" t="str">
        <f t="array" ref="B363">IFERROR(INDEX(data!B$3:B$3000, SMALL(IF(ISBLANK($F$3),IF(data!$D$3:$D$3000=$D$3,ROW(data!B$3:B$3000)-ROW(data!B$3)+1),IF(data!$D$3:$D$3000=$D$3,IF(data!$E$3:$E$3000=$F$3, ROW(data!B$3:B$3000)-ROW(data!B$3)+1))),ROWS(data!B$3:B360))),"")</f>
        <v/>
      </c>
      <c r="C363" s="84" t="str">
        <f t="array" ref="C363">IFERROR(INDEX(data!C$3:C$3000, SMALL(IF(ISBLANK($F$3),IF(data!$D$3:$D$3000=$D$3,ROW(data!C$3:C$3000)-ROW(data!C$3)+1),IF(data!$D$3:$D$3000=$D$3,IF(data!$E$3:$E$3000=$F$3, ROW(data!C$3:C$3000)-ROW(data!C$3)+1))),ROWS(data!C$3:C360))),"")</f>
        <v/>
      </c>
      <c r="D363" s="90" t="str">
        <f t="array" ref="D363">IFERROR(INDEX(data!E$3:E$3000, SMALL(IF(ISBLANK($F$3),IF(data!$D$3:$D$3000=$D$3,ROW(data!E$3:E$3000)-ROW(data!E$3)+1),IF(data!$D$3:$D$3000=$D$3,IF(data!$E$3:$E$3000=$F$3, ROW(data!E$3:E$3000)-ROW(data!E$3)+1))),ROWS(data!E$3:E360))),"")</f>
        <v/>
      </c>
      <c r="E363" s="85" t="str">
        <f t="array" ref="E363">IFERROR(INDEX(data!F$3:F$3000, SMALL(IF(ISBLANK($F$3),IF(data!$D$3:$D$3000=$D$3,ROW(data!F$3:F$3000)-ROW(data!F$3)+1),IF(data!$D$3:$D$3000=$D$3,IF(data!$E$3:$E$3000=$F$3, ROW(data!F$3:F$3000)-ROW(data!F$3)+1))),ROWS(data!F$3:F360))),"")</f>
        <v/>
      </c>
      <c r="F363" s="85" t="str">
        <f t="array" ref="F363">IFERROR(INDEX(data!G$3:G$3000, SMALL(IF(ISBLANK($F$3),IF(data!$D$3:$D$3000=$D$3,ROW(data!G$3:G$3000)-ROW(data!G$3)+1),IF(data!$D$3:$D$3000=$D$3,IF(data!$E$3:$E$3000=$F$3, ROW(data!G$3:G$3000)-ROW(data!G$3)+1))),ROWS(data!G$3:G360))),"")</f>
        <v/>
      </c>
      <c r="G363" s="85" t="str">
        <f t="shared" ref="G363:G426" si="6">IF(OR(ISNUMBER(F363), ISNUMBER(E363)),G362+E363-F363, "")</f>
        <v/>
      </c>
    </row>
    <row r="364" spans="1:7">
      <c r="A364" s="91" t="str">
        <f t="array" ref="A364">IFERROR(INDEX(data!A$3:A$3000, SMALL(IF(ISBLANK($F$3),IF(data!$D$3:$D$3000=$D$3,ROW(data!A$3:A$3000)-ROW(data!A$3)+1),IF(data!$D$3:$D$3000=$D$3,IF(data!$E$3:$E$3000=$F$3, ROW(data!A$3:A$3000)-ROW(data!A$3)+1))),ROWS(data!A$3:A361))),"")</f>
        <v/>
      </c>
      <c r="B364" s="92" t="str">
        <f t="array" ref="B364">IFERROR(INDEX(data!B$3:B$3000, SMALL(IF(ISBLANK($F$3),IF(data!$D$3:$D$3000=$D$3,ROW(data!B$3:B$3000)-ROW(data!B$3)+1),IF(data!$D$3:$D$3000=$D$3,IF(data!$E$3:$E$3000=$F$3, ROW(data!B$3:B$3000)-ROW(data!B$3)+1))),ROWS(data!B$3:B361))),"")</f>
        <v/>
      </c>
      <c r="C364" s="92" t="str">
        <f t="array" ref="C364">IFERROR(INDEX(data!C$3:C$3000, SMALL(IF(ISBLANK($F$3),IF(data!$D$3:$D$3000=$D$3,ROW(data!C$3:C$3000)-ROW(data!C$3)+1),IF(data!$D$3:$D$3000=$D$3,IF(data!$E$3:$E$3000=$F$3, ROW(data!C$3:C$3000)-ROW(data!C$3)+1))),ROWS(data!C$3:C361))),"")</f>
        <v/>
      </c>
      <c r="D364" s="91" t="str">
        <f t="array" ref="D364">IFERROR(INDEX(data!E$3:E$3000, SMALL(IF(ISBLANK($F$3),IF(data!$D$3:$D$3000=$D$3,ROW(data!E$3:E$3000)-ROW(data!E$3)+1),IF(data!$D$3:$D$3000=$D$3,IF(data!$E$3:$E$3000=$F$3, ROW(data!E$3:E$3000)-ROW(data!E$3)+1))),ROWS(data!E$3:E361))),"")</f>
        <v/>
      </c>
      <c r="E364" s="85" t="str">
        <f t="array" ref="E364">IFERROR(INDEX(data!F$3:F$3000, SMALL(IF(ISBLANK($F$3),IF(data!$D$3:$D$3000=$D$3,ROW(data!F$3:F$3000)-ROW(data!F$3)+1),IF(data!$D$3:$D$3000=$D$3,IF(data!$E$3:$E$3000=$F$3, ROW(data!F$3:F$3000)-ROW(data!F$3)+1))),ROWS(data!F$3:F361))),"")</f>
        <v/>
      </c>
      <c r="F364" s="85" t="str">
        <f t="array" ref="F364">IFERROR(INDEX(data!G$3:G$3000, SMALL(IF(ISBLANK($F$3),IF(data!$D$3:$D$3000=$D$3,ROW(data!G$3:G$3000)-ROW(data!G$3)+1),IF(data!$D$3:$D$3000=$D$3,IF(data!$E$3:$E$3000=$F$3, ROW(data!G$3:G$3000)-ROW(data!G$3)+1))),ROWS(data!G$3:G361))),"")</f>
        <v/>
      </c>
      <c r="G364" s="85" t="str">
        <f t="shared" si="6"/>
        <v/>
      </c>
    </row>
    <row r="365" spans="1:7">
      <c r="A365" s="88" t="str">
        <f t="array" ref="A365">IFERROR(INDEX(data!A$3:A$3000, SMALL(IF(ISBLANK($F$3),IF(data!$D$3:$D$3000=$D$3,ROW(data!A$3:A$3000)-ROW(data!A$3)+1),IF(data!$D$3:$D$3000=$D$3,IF(data!$E$3:$E$3000=$F$3, ROW(data!A$3:A$3000)-ROW(data!A$3)+1))),ROWS(data!A$3:A362))),"")</f>
        <v/>
      </c>
      <c r="B365" s="89" t="str">
        <f t="array" ref="B365">IFERROR(INDEX(data!B$3:B$3000, SMALL(IF(ISBLANK($F$3),IF(data!$D$3:$D$3000=$D$3,ROW(data!B$3:B$3000)-ROW(data!B$3)+1),IF(data!$D$3:$D$3000=$D$3,IF(data!$E$3:$E$3000=$F$3, ROW(data!B$3:B$3000)-ROW(data!B$3)+1))),ROWS(data!B$3:B362))),"")</f>
        <v/>
      </c>
      <c r="C365" s="84" t="str">
        <f t="array" ref="C365">IFERROR(INDEX(data!C$3:C$3000, SMALL(IF(ISBLANK($F$3),IF(data!$D$3:$D$3000=$D$3,ROW(data!C$3:C$3000)-ROW(data!C$3)+1),IF(data!$D$3:$D$3000=$D$3,IF(data!$E$3:$E$3000=$F$3, ROW(data!C$3:C$3000)-ROW(data!C$3)+1))),ROWS(data!C$3:C362))),"")</f>
        <v/>
      </c>
      <c r="D365" s="90" t="str">
        <f t="array" ref="D365">IFERROR(INDEX(data!E$3:E$3000, SMALL(IF(ISBLANK($F$3),IF(data!$D$3:$D$3000=$D$3,ROW(data!E$3:E$3000)-ROW(data!E$3)+1),IF(data!$D$3:$D$3000=$D$3,IF(data!$E$3:$E$3000=$F$3, ROW(data!E$3:E$3000)-ROW(data!E$3)+1))),ROWS(data!E$3:E362))),"")</f>
        <v/>
      </c>
      <c r="E365" s="85" t="str">
        <f t="array" ref="E365">IFERROR(INDEX(data!F$3:F$3000, SMALL(IF(ISBLANK($F$3),IF(data!$D$3:$D$3000=$D$3,ROW(data!F$3:F$3000)-ROW(data!F$3)+1),IF(data!$D$3:$D$3000=$D$3,IF(data!$E$3:$E$3000=$F$3, ROW(data!F$3:F$3000)-ROW(data!F$3)+1))),ROWS(data!F$3:F362))),"")</f>
        <v/>
      </c>
      <c r="F365" s="85" t="str">
        <f t="array" ref="F365">IFERROR(INDEX(data!G$3:G$3000, SMALL(IF(ISBLANK($F$3),IF(data!$D$3:$D$3000=$D$3,ROW(data!G$3:G$3000)-ROW(data!G$3)+1),IF(data!$D$3:$D$3000=$D$3,IF(data!$E$3:$E$3000=$F$3, ROW(data!G$3:G$3000)-ROW(data!G$3)+1))),ROWS(data!G$3:G362))),"")</f>
        <v/>
      </c>
      <c r="G365" s="85" t="str">
        <f t="shared" si="6"/>
        <v/>
      </c>
    </row>
    <row r="366" spans="1:7">
      <c r="A366" s="91" t="str">
        <f t="array" ref="A366">IFERROR(INDEX(data!A$3:A$3000, SMALL(IF(ISBLANK($F$3),IF(data!$D$3:$D$3000=$D$3,ROW(data!A$3:A$3000)-ROW(data!A$3)+1),IF(data!$D$3:$D$3000=$D$3,IF(data!$E$3:$E$3000=$F$3, ROW(data!A$3:A$3000)-ROW(data!A$3)+1))),ROWS(data!A$3:A363))),"")</f>
        <v/>
      </c>
      <c r="B366" s="92" t="str">
        <f t="array" ref="B366">IFERROR(INDEX(data!B$3:B$3000, SMALL(IF(ISBLANK($F$3),IF(data!$D$3:$D$3000=$D$3,ROW(data!B$3:B$3000)-ROW(data!B$3)+1),IF(data!$D$3:$D$3000=$D$3,IF(data!$E$3:$E$3000=$F$3, ROW(data!B$3:B$3000)-ROW(data!B$3)+1))),ROWS(data!B$3:B363))),"")</f>
        <v/>
      </c>
      <c r="C366" s="92" t="str">
        <f t="array" ref="C366">IFERROR(INDEX(data!C$3:C$3000, SMALL(IF(ISBLANK($F$3),IF(data!$D$3:$D$3000=$D$3,ROW(data!C$3:C$3000)-ROW(data!C$3)+1),IF(data!$D$3:$D$3000=$D$3,IF(data!$E$3:$E$3000=$F$3, ROW(data!C$3:C$3000)-ROW(data!C$3)+1))),ROWS(data!C$3:C363))),"")</f>
        <v/>
      </c>
      <c r="D366" s="91" t="str">
        <f t="array" ref="D366">IFERROR(INDEX(data!E$3:E$3000, SMALL(IF(ISBLANK($F$3),IF(data!$D$3:$D$3000=$D$3,ROW(data!E$3:E$3000)-ROW(data!E$3)+1),IF(data!$D$3:$D$3000=$D$3,IF(data!$E$3:$E$3000=$F$3, ROW(data!E$3:E$3000)-ROW(data!E$3)+1))),ROWS(data!E$3:E363))),"")</f>
        <v/>
      </c>
      <c r="E366" s="85" t="str">
        <f t="array" ref="E366">IFERROR(INDEX(data!F$3:F$3000, SMALL(IF(ISBLANK($F$3),IF(data!$D$3:$D$3000=$D$3,ROW(data!F$3:F$3000)-ROW(data!F$3)+1),IF(data!$D$3:$D$3000=$D$3,IF(data!$E$3:$E$3000=$F$3, ROW(data!F$3:F$3000)-ROW(data!F$3)+1))),ROWS(data!F$3:F363))),"")</f>
        <v/>
      </c>
      <c r="F366" s="85" t="str">
        <f t="array" ref="F366">IFERROR(INDEX(data!G$3:G$3000, SMALL(IF(ISBLANK($F$3),IF(data!$D$3:$D$3000=$D$3,ROW(data!G$3:G$3000)-ROW(data!G$3)+1),IF(data!$D$3:$D$3000=$D$3,IF(data!$E$3:$E$3000=$F$3, ROW(data!G$3:G$3000)-ROW(data!G$3)+1))),ROWS(data!G$3:G363))),"")</f>
        <v/>
      </c>
      <c r="G366" s="85" t="str">
        <f t="shared" si="6"/>
        <v/>
      </c>
    </row>
    <row r="367" spans="1:7">
      <c r="A367" s="88" t="str">
        <f t="array" ref="A367">IFERROR(INDEX(data!A$3:A$3000, SMALL(IF(ISBLANK($F$3),IF(data!$D$3:$D$3000=$D$3,ROW(data!A$3:A$3000)-ROW(data!A$3)+1),IF(data!$D$3:$D$3000=$D$3,IF(data!$E$3:$E$3000=$F$3, ROW(data!A$3:A$3000)-ROW(data!A$3)+1))),ROWS(data!A$3:A364))),"")</f>
        <v/>
      </c>
      <c r="B367" s="89" t="str">
        <f t="array" ref="B367">IFERROR(INDEX(data!B$3:B$3000, SMALL(IF(ISBLANK($F$3),IF(data!$D$3:$D$3000=$D$3,ROW(data!B$3:B$3000)-ROW(data!B$3)+1),IF(data!$D$3:$D$3000=$D$3,IF(data!$E$3:$E$3000=$F$3, ROW(data!B$3:B$3000)-ROW(data!B$3)+1))),ROWS(data!B$3:B364))),"")</f>
        <v/>
      </c>
      <c r="C367" s="84" t="str">
        <f t="array" ref="C367">IFERROR(INDEX(data!C$3:C$3000, SMALL(IF(ISBLANK($F$3),IF(data!$D$3:$D$3000=$D$3,ROW(data!C$3:C$3000)-ROW(data!C$3)+1),IF(data!$D$3:$D$3000=$D$3,IF(data!$E$3:$E$3000=$F$3, ROW(data!C$3:C$3000)-ROW(data!C$3)+1))),ROWS(data!C$3:C364))),"")</f>
        <v/>
      </c>
      <c r="D367" s="90" t="str">
        <f t="array" ref="D367">IFERROR(INDEX(data!E$3:E$3000, SMALL(IF(ISBLANK($F$3),IF(data!$D$3:$D$3000=$D$3,ROW(data!E$3:E$3000)-ROW(data!E$3)+1),IF(data!$D$3:$D$3000=$D$3,IF(data!$E$3:$E$3000=$F$3, ROW(data!E$3:E$3000)-ROW(data!E$3)+1))),ROWS(data!E$3:E364))),"")</f>
        <v/>
      </c>
      <c r="E367" s="85" t="str">
        <f t="array" ref="E367">IFERROR(INDEX(data!F$3:F$3000, SMALL(IF(ISBLANK($F$3),IF(data!$D$3:$D$3000=$D$3,ROW(data!F$3:F$3000)-ROW(data!F$3)+1),IF(data!$D$3:$D$3000=$D$3,IF(data!$E$3:$E$3000=$F$3, ROW(data!F$3:F$3000)-ROW(data!F$3)+1))),ROWS(data!F$3:F364))),"")</f>
        <v/>
      </c>
      <c r="F367" s="85" t="str">
        <f t="array" ref="F367">IFERROR(INDEX(data!G$3:G$3000, SMALL(IF(ISBLANK($F$3),IF(data!$D$3:$D$3000=$D$3,ROW(data!G$3:G$3000)-ROW(data!G$3)+1),IF(data!$D$3:$D$3000=$D$3,IF(data!$E$3:$E$3000=$F$3, ROW(data!G$3:G$3000)-ROW(data!G$3)+1))),ROWS(data!G$3:G364))),"")</f>
        <v/>
      </c>
      <c r="G367" s="85" t="str">
        <f t="shared" si="6"/>
        <v/>
      </c>
    </row>
    <row r="368" spans="1:7">
      <c r="A368" s="91" t="str">
        <f t="array" ref="A368">IFERROR(INDEX(data!A$3:A$3000, SMALL(IF(ISBLANK($F$3),IF(data!$D$3:$D$3000=$D$3,ROW(data!A$3:A$3000)-ROW(data!A$3)+1),IF(data!$D$3:$D$3000=$D$3,IF(data!$E$3:$E$3000=$F$3, ROW(data!A$3:A$3000)-ROW(data!A$3)+1))),ROWS(data!A$3:A365))),"")</f>
        <v/>
      </c>
      <c r="B368" s="92" t="str">
        <f t="array" ref="B368">IFERROR(INDEX(data!B$3:B$3000, SMALL(IF(ISBLANK($F$3),IF(data!$D$3:$D$3000=$D$3,ROW(data!B$3:B$3000)-ROW(data!B$3)+1),IF(data!$D$3:$D$3000=$D$3,IF(data!$E$3:$E$3000=$F$3, ROW(data!B$3:B$3000)-ROW(data!B$3)+1))),ROWS(data!B$3:B365))),"")</f>
        <v/>
      </c>
      <c r="C368" s="92" t="str">
        <f t="array" ref="C368">IFERROR(INDEX(data!C$3:C$3000, SMALL(IF(ISBLANK($F$3),IF(data!$D$3:$D$3000=$D$3,ROW(data!C$3:C$3000)-ROW(data!C$3)+1),IF(data!$D$3:$D$3000=$D$3,IF(data!$E$3:$E$3000=$F$3, ROW(data!C$3:C$3000)-ROW(data!C$3)+1))),ROWS(data!C$3:C365))),"")</f>
        <v/>
      </c>
      <c r="D368" s="91" t="str">
        <f t="array" ref="D368">IFERROR(INDEX(data!E$3:E$3000, SMALL(IF(ISBLANK($F$3),IF(data!$D$3:$D$3000=$D$3,ROW(data!E$3:E$3000)-ROW(data!E$3)+1),IF(data!$D$3:$D$3000=$D$3,IF(data!$E$3:$E$3000=$F$3, ROW(data!E$3:E$3000)-ROW(data!E$3)+1))),ROWS(data!E$3:E365))),"")</f>
        <v/>
      </c>
      <c r="E368" s="85" t="str">
        <f t="array" ref="E368">IFERROR(INDEX(data!F$3:F$3000, SMALL(IF(ISBLANK($F$3),IF(data!$D$3:$D$3000=$D$3,ROW(data!F$3:F$3000)-ROW(data!F$3)+1),IF(data!$D$3:$D$3000=$D$3,IF(data!$E$3:$E$3000=$F$3, ROW(data!F$3:F$3000)-ROW(data!F$3)+1))),ROWS(data!F$3:F365))),"")</f>
        <v/>
      </c>
      <c r="F368" s="85" t="str">
        <f t="array" ref="F368">IFERROR(INDEX(data!G$3:G$3000, SMALL(IF(ISBLANK($F$3),IF(data!$D$3:$D$3000=$D$3,ROW(data!G$3:G$3000)-ROW(data!G$3)+1),IF(data!$D$3:$D$3000=$D$3,IF(data!$E$3:$E$3000=$F$3, ROW(data!G$3:G$3000)-ROW(data!G$3)+1))),ROWS(data!G$3:G365))),"")</f>
        <v/>
      </c>
      <c r="G368" s="85" t="str">
        <f t="shared" si="6"/>
        <v/>
      </c>
    </row>
    <row r="369" spans="1:7">
      <c r="A369" s="88" t="str">
        <f t="array" ref="A369">IFERROR(INDEX(data!A$3:A$3000, SMALL(IF(ISBLANK($F$3),IF(data!$D$3:$D$3000=$D$3,ROW(data!A$3:A$3000)-ROW(data!A$3)+1),IF(data!$D$3:$D$3000=$D$3,IF(data!$E$3:$E$3000=$F$3, ROW(data!A$3:A$3000)-ROW(data!A$3)+1))),ROWS(data!A$3:A366))),"")</f>
        <v/>
      </c>
      <c r="B369" s="89" t="str">
        <f t="array" ref="B369">IFERROR(INDEX(data!B$3:B$3000, SMALL(IF(ISBLANK($F$3),IF(data!$D$3:$D$3000=$D$3,ROW(data!B$3:B$3000)-ROW(data!B$3)+1),IF(data!$D$3:$D$3000=$D$3,IF(data!$E$3:$E$3000=$F$3, ROW(data!B$3:B$3000)-ROW(data!B$3)+1))),ROWS(data!B$3:B366))),"")</f>
        <v/>
      </c>
      <c r="C369" s="84" t="str">
        <f t="array" ref="C369">IFERROR(INDEX(data!C$3:C$3000, SMALL(IF(ISBLANK($F$3),IF(data!$D$3:$D$3000=$D$3,ROW(data!C$3:C$3000)-ROW(data!C$3)+1),IF(data!$D$3:$D$3000=$D$3,IF(data!$E$3:$E$3000=$F$3, ROW(data!C$3:C$3000)-ROW(data!C$3)+1))),ROWS(data!C$3:C366))),"")</f>
        <v/>
      </c>
      <c r="D369" s="90" t="str">
        <f t="array" ref="D369">IFERROR(INDEX(data!E$3:E$3000, SMALL(IF(ISBLANK($F$3),IF(data!$D$3:$D$3000=$D$3,ROW(data!E$3:E$3000)-ROW(data!E$3)+1),IF(data!$D$3:$D$3000=$D$3,IF(data!$E$3:$E$3000=$F$3, ROW(data!E$3:E$3000)-ROW(data!E$3)+1))),ROWS(data!E$3:E366))),"")</f>
        <v/>
      </c>
      <c r="E369" s="85" t="str">
        <f t="array" ref="E369">IFERROR(INDEX(data!F$3:F$3000, SMALL(IF(ISBLANK($F$3),IF(data!$D$3:$D$3000=$D$3,ROW(data!F$3:F$3000)-ROW(data!F$3)+1),IF(data!$D$3:$D$3000=$D$3,IF(data!$E$3:$E$3000=$F$3, ROW(data!F$3:F$3000)-ROW(data!F$3)+1))),ROWS(data!F$3:F366))),"")</f>
        <v/>
      </c>
      <c r="F369" s="85" t="str">
        <f t="array" ref="F369">IFERROR(INDEX(data!G$3:G$3000, SMALL(IF(ISBLANK($F$3),IF(data!$D$3:$D$3000=$D$3,ROW(data!G$3:G$3000)-ROW(data!G$3)+1),IF(data!$D$3:$D$3000=$D$3,IF(data!$E$3:$E$3000=$F$3, ROW(data!G$3:G$3000)-ROW(data!G$3)+1))),ROWS(data!G$3:G366))),"")</f>
        <v/>
      </c>
      <c r="G369" s="85" t="str">
        <f t="shared" si="6"/>
        <v/>
      </c>
    </row>
    <row r="370" spans="1:7">
      <c r="A370" s="91" t="str">
        <f t="array" ref="A370">IFERROR(INDEX(data!A$3:A$3000, SMALL(IF(ISBLANK($F$3),IF(data!$D$3:$D$3000=$D$3,ROW(data!A$3:A$3000)-ROW(data!A$3)+1),IF(data!$D$3:$D$3000=$D$3,IF(data!$E$3:$E$3000=$F$3, ROW(data!A$3:A$3000)-ROW(data!A$3)+1))),ROWS(data!A$3:A367))),"")</f>
        <v/>
      </c>
      <c r="B370" s="92" t="str">
        <f t="array" ref="B370">IFERROR(INDEX(data!B$3:B$3000, SMALL(IF(ISBLANK($F$3),IF(data!$D$3:$D$3000=$D$3,ROW(data!B$3:B$3000)-ROW(data!B$3)+1),IF(data!$D$3:$D$3000=$D$3,IF(data!$E$3:$E$3000=$F$3, ROW(data!B$3:B$3000)-ROW(data!B$3)+1))),ROWS(data!B$3:B367))),"")</f>
        <v/>
      </c>
      <c r="C370" s="92" t="str">
        <f t="array" ref="C370">IFERROR(INDEX(data!C$3:C$3000, SMALL(IF(ISBLANK($F$3),IF(data!$D$3:$D$3000=$D$3,ROW(data!C$3:C$3000)-ROW(data!C$3)+1),IF(data!$D$3:$D$3000=$D$3,IF(data!$E$3:$E$3000=$F$3, ROW(data!C$3:C$3000)-ROW(data!C$3)+1))),ROWS(data!C$3:C367))),"")</f>
        <v/>
      </c>
      <c r="D370" s="91" t="str">
        <f t="array" ref="D370">IFERROR(INDEX(data!E$3:E$3000, SMALL(IF(ISBLANK($F$3),IF(data!$D$3:$D$3000=$D$3,ROW(data!E$3:E$3000)-ROW(data!E$3)+1),IF(data!$D$3:$D$3000=$D$3,IF(data!$E$3:$E$3000=$F$3, ROW(data!E$3:E$3000)-ROW(data!E$3)+1))),ROWS(data!E$3:E367))),"")</f>
        <v/>
      </c>
      <c r="E370" s="85" t="str">
        <f t="array" ref="E370">IFERROR(INDEX(data!F$3:F$3000, SMALL(IF(ISBLANK($F$3),IF(data!$D$3:$D$3000=$D$3,ROW(data!F$3:F$3000)-ROW(data!F$3)+1),IF(data!$D$3:$D$3000=$D$3,IF(data!$E$3:$E$3000=$F$3, ROW(data!F$3:F$3000)-ROW(data!F$3)+1))),ROWS(data!F$3:F367))),"")</f>
        <v/>
      </c>
      <c r="F370" s="85" t="str">
        <f t="array" ref="F370">IFERROR(INDEX(data!G$3:G$3000, SMALL(IF(ISBLANK($F$3),IF(data!$D$3:$D$3000=$D$3,ROW(data!G$3:G$3000)-ROW(data!G$3)+1),IF(data!$D$3:$D$3000=$D$3,IF(data!$E$3:$E$3000=$F$3, ROW(data!G$3:G$3000)-ROW(data!G$3)+1))),ROWS(data!G$3:G367))),"")</f>
        <v/>
      </c>
      <c r="G370" s="85" t="str">
        <f t="shared" si="6"/>
        <v/>
      </c>
    </row>
    <row r="371" spans="1:7">
      <c r="A371" s="88" t="str">
        <f t="array" ref="A371">IFERROR(INDEX(data!A$3:A$3000, SMALL(IF(ISBLANK($F$3),IF(data!$D$3:$D$3000=$D$3,ROW(data!A$3:A$3000)-ROW(data!A$3)+1),IF(data!$D$3:$D$3000=$D$3,IF(data!$E$3:$E$3000=$F$3, ROW(data!A$3:A$3000)-ROW(data!A$3)+1))),ROWS(data!A$3:A368))),"")</f>
        <v/>
      </c>
      <c r="B371" s="89" t="str">
        <f t="array" ref="B371">IFERROR(INDEX(data!B$3:B$3000, SMALL(IF(ISBLANK($F$3),IF(data!$D$3:$D$3000=$D$3,ROW(data!B$3:B$3000)-ROW(data!B$3)+1),IF(data!$D$3:$D$3000=$D$3,IF(data!$E$3:$E$3000=$F$3, ROW(data!B$3:B$3000)-ROW(data!B$3)+1))),ROWS(data!B$3:B368))),"")</f>
        <v/>
      </c>
      <c r="C371" s="84" t="str">
        <f t="array" ref="C371">IFERROR(INDEX(data!C$3:C$3000, SMALL(IF(ISBLANK($F$3),IF(data!$D$3:$D$3000=$D$3,ROW(data!C$3:C$3000)-ROW(data!C$3)+1),IF(data!$D$3:$D$3000=$D$3,IF(data!$E$3:$E$3000=$F$3, ROW(data!C$3:C$3000)-ROW(data!C$3)+1))),ROWS(data!C$3:C368))),"")</f>
        <v/>
      </c>
      <c r="D371" s="90" t="str">
        <f t="array" ref="D371">IFERROR(INDEX(data!E$3:E$3000, SMALL(IF(ISBLANK($F$3),IF(data!$D$3:$D$3000=$D$3,ROW(data!E$3:E$3000)-ROW(data!E$3)+1),IF(data!$D$3:$D$3000=$D$3,IF(data!$E$3:$E$3000=$F$3, ROW(data!E$3:E$3000)-ROW(data!E$3)+1))),ROWS(data!E$3:E368))),"")</f>
        <v/>
      </c>
      <c r="E371" s="85" t="str">
        <f t="array" ref="E371">IFERROR(INDEX(data!F$3:F$3000, SMALL(IF(ISBLANK($F$3),IF(data!$D$3:$D$3000=$D$3,ROW(data!F$3:F$3000)-ROW(data!F$3)+1),IF(data!$D$3:$D$3000=$D$3,IF(data!$E$3:$E$3000=$F$3, ROW(data!F$3:F$3000)-ROW(data!F$3)+1))),ROWS(data!F$3:F368))),"")</f>
        <v/>
      </c>
      <c r="F371" s="85" t="str">
        <f t="array" ref="F371">IFERROR(INDEX(data!G$3:G$3000, SMALL(IF(ISBLANK($F$3),IF(data!$D$3:$D$3000=$D$3,ROW(data!G$3:G$3000)-ROW(data!G$3)+1),IF(data!$D$3:$D$3000=$D$3,IF(data!$E$3:$E$3000=$F$3, ROW(data!G$3:G$3000)-ROW(data!G$3)+1))),ROWS(data!G$3:G368))),"")</f>
        <v/>
      </c>
      <c r="G371" s="85" t="str">
        <f t="shared" si="6"/>
        <v/>
      </c>
    </row>
    <row r="372" spans="1:7">
      <c r="A372" s="91" t="str">
        <f t="array" ref="A372">IFERROR(INDEX(data!A$3:A$3000, SMALL(IF(ISBLANK($F$3),IF(data!$D$3:$D$3000=$D$3,ROW(data!A$3:A$3000)-ROW(data!A$3)+1),IF(data!$D$3:$D$3000=$D$3,IF(data!$E$3:$E$3000=$F$3, ROW(data!A$3:A$3000)-ROW(data!A$3)+1))),ROWS(data!A$3:A369))),"")</f>
        <v/>
      </c>
      <c r="B372" s="92" t="str">
        <f t="array" ref="B372">IFERROR(INDEX(data!B$3:B$3000, SMALL(IF(ISBLANK($F$3),IF(data!$D$3:$D$3000=$D$3,ROW(data!B$3:B$3000)-ROW(data!B$3)+1),IF(data!$D$3:$D$3000=$D$3,IF(data!$E$3:$E$3000=$F$3, ROW(data!B$3:B$3000)-ROW(data!B$3)+1))),ROWS(data!B$3:B369))),"")</f>
        <v/>
      </c>
      <c r="C372" s="92" t="str">
        <f t="array" ref="C372">IFERROR(INDEX(data!C$3:C$3000, SMALL(IF(ISBLANK($F$3),IF(data!$D$3:$D$3000=$D$3,ROW(data!C$3:C$3000)-ROW(data!C$3)+1),IF(data!$D$3:$D$3000=$D$3,IF(data!$E$3:$E$3000=$F$3, ROW(data!C$3:C$3000)-ROW(data!C$3)+1))),ROWS(data!C$3:C369))),"")</f>
        <v/>
      </c>
      <c r="D372" s="91" t="str">
        <f t="array" ref="D372">IFERROR(INDEX(data!E$3:E$3000, SMALL(IF(ISBLANK($F$3),IF(data!$D$3:$D$3000=$D$3,ROW(data!E$3:E$3000)-ROW(data!E$3)+1),IF(data!$D$3:$D$3000=$D$3,IF(data!$E$3:$E$3000=$F$3, ROW(data!E$3:E$3000)-ROW(data!E$3)+1))),ROWS(data!E$3:E369))),"")</f>
        <v/>
      </c>
      <c r="E372" s="85" t="str">
        <f t="array" ref="E372">IFERROR(INDEX(data!F$3:F$3000, SMALL(IF(ISBLANK($F$3),IF(data!$D$3:$D$3000=$D$3,ROW(data!F$3:F$3000)-ROW(data!F$3)+1),IF(data!$D$3:$D$3000=$D$3,IF(data!$E$3:$E$3000=$F$3, ROW(data!F$3:F$3000)-ROW(data!F$3)+1))),ROWS(data!F$3:F369))),"")</f>
        <v/>
      </c>
      <c r="F372" s="85" t="str">
        <f t="array" ref="F372">IFERROR(INDEX(data!G$3:G$3000, SMALL(IF(ISBLANK($F$3),IF(data!$D$3:$D$3000=$D$3,ROW(data!G$3:G$3000)-ROW(data!G$3)+1),IF(data!$D$3:$D$3000=$D$3,IF(data!$E$3:$E$3000=$F$3, ROW(data!G$3:G$3000)-ROW(data!G$3)+1))),ROWS(data!G$3:G369))),"")</f>
        <v/>
      </c>
      <c r="G372" s="85" t="str">
        <f t="shared" si="6"/>
        <v/>
      </c>
    </row>
    <row r="373" spans="1:7">
      <c r="A373" s="88" t="str">
        <f t="array" ref="A373">IFERROR(INDEX(data!A$3:A$3000, SMALL(IF(ISBLANK($F$3),IF(data!$D$3:$D$3000=$D$3,ROW(data!A$3:A$3000)-ROW(data!A$3)+1),IF(data!$D$3:$D$3000=$D$3,IF(data!$E$3:$E$3000=$F$3, ROW(data!A$3:A$3000)-ROW(data!A$3)+1))),ROWS(data!A$3:A370))),"")</f>
        <v/>
      </c>
      <c r="B373" s="89" t="str">
        <f t="array" ref="B373">IFERROR(INDEX(data!B$3:B$3000, SMALL(IF(ISBLANK($F$3),IF(data!$D$3:$D$3000=$D$3,ROW(data!B$3:B$3000)-ROW(data!B$3)+1),IF(data!$D$3:$D$3000=$D$3,IF(data!$E$3:$E$3000=$F$3, ROW(data!B$3:B$3000)-ROW(data!B$3)+1))),ROWS(data!B$3:B370))),"")</f>
        <v/>
      </c>
      <c r="C373" s="84" t="str">
        <f t="array" ref="C373">IFERROR(INDEX(data!C$3:C$3000, SMALL(IF(ISBLANK($F$3),IF(data!$D$3:$D$3000=$D$3,ROW(data!C$3:C$3000)-ROW(data!C$3)+1),IF(data!$D$3:$D$3000=$D$3,IF(data!$E$3:$E$3000=$F$3, ROW(data!C$3:C$3000)-ROW(data!C$3)+1))),ROWS(data!C$3:C370))),"")</f>
        <v/>
      </c>
      <c r="D373" s="90" t="str">
        <f t="array" ref="D373">IFERROR(INDEX(data!E$3:E$3000, SMALL(IF(ISBLANK($F$3),IF(data!$D$3:$D$3000=$D$3,ROW(data!E$3:E$3000)-ROW(data!E$3)+1),IF(data!$D$3:$D$3000=$D$3,IF(data!$E$3:$E$3000=$F$3, ROW(data!E$3:E$3000)-ROW(data!E$3)+1))),ROWS(data!E$3:E370))),"")</f>
        <v/>
      </c>
      <c r="E373" s="85" t="str">
        <f t="array" ref="E373">IFERROR(INDEX(data!F$3:F$3000, SMALL(IF(ISBLANK($F$3),IF(data!$D$3:$D$3000=$D$3,ROW(data!F$3:F$3000)-ROW(data!F$3)+1),IF(data!$D$3:$D$3000=$D$3,IF(data!$E$3:$E$3000=$F$3, ROW(data!F$3:F$3000)-ROW(data!F$3)+1))),ROWS(data!F$3:F370))),"")</f>
        <v/>
      </c>
      <c r="F373" s="85" t="str">
        <f t="array" ref="F373">IFERROR(INDEX(data!G$3:G$3000, SMALL(IF(ISBLANK($F$3),IF(data!$D$3:$D$3000=$D$3,ROW(data!G$3:G$3000)-ROW(data!G$3)+1),IF(data!$D$3:$D$3000=$D$3,IF(data!$E$3:$E$3000=$F$3, ROW(data!G$3:G$3000)-ROW(data!G$3)+1))),ROWS(data!G$3:G370))),"")</f>
        <v/>
      </c>
      <c r="G373" s="85" t="str">
        <f t="shared" si="6"/>
        <v/>
      </c>
    </row>
    <row r="374" spans="1:7">
      <c r="A374" s="91" t="str">
        <f t="array" ref="A374">IFERROR(INDEX(data!A$3:A$3000, SMALL(IF(ISBLANK($F$3),IF(data!$D$3:$D$3000=$D$3,ROW(data!A$3:A$3000)-ROW(data!A$3)+1),IF(data!$D$3:$D$3000=$D$3,IF(data!$E$3:$E$3000=$F$3, ROW(data!A$3:A$3000)-ROW(data!A$3)+1))),ROWS(data!A$3:A371))),"")</f>
        <v/>
      </c>
      <c r="B374" s="92" t="str">
        <f t="array" ref="B374">IFERROR(INDEX(data!B$3:B$3000, SMALL(IF(ISBLANK($F$3),IF(data!$D$3:$D$3000=$D$3,ROW(data!B$3:B$3000)-ROW(data!B$3)+1),IF(data!$D$3:$D$3000=$D$3,IF(data!$E$3:$E$3000=$F$3, ROW(data!B$3:B$3000)-ROW(data!B$3)+1))),ROWS(data!B$3:B371))),"")</f>
        <v/>
      </c>
      <c r="C374" s="92" t="str">
        <f t="array" ref="C374">IFERROR(INDEX(data!C$3:C$3000, SMALL(IF(ISBLANK($F$3),IF(data!$D$3:$D$3000=$D$3,ROW(data!C$3:C$3000)-ROW(data!C$3)+1),IF(data!$D$3:$D$3000=$D$3,IF(data!$E$3:$E$3000=$F$3, ROW(data!C$3:C$3000)-ROW(data!C$3)+1))),ROWS(data!C$3:C371))),"")</f>
        <v/>
      </c>
      <c r="D374" s="91" t="str">
        <f t="array" ref="D374">IFERROR(INDEX(data!E$3:E$3000, SMALL(IF(ISBLANK($F$3),IF(data!$D$3:$D$3000=$D$3,ROW(data!E$3:E$3000)-ROW(data!E$3)+1),IF(data!$D$3:$D$3000=$D$3,IF(data!$E$3:$E$3000=$F$3, ROW(data!E$3:E$3000)-ROW(data!E$3)+1))),ROWS(data!E$3:E371))),"")</f>
        <v/>
      </c>
      <c r="E374" s="85" t="str">
        <f t="array" ref="E374">IFERROR(INDEX(data!F$3:F$3000, SMALL(IF(ISBLANK($F$3),IF(data!$D$3:$D$3000=$D$3,ROW(data!F$3:F$3000)-ROW(data!F$3)+1),IF(data!$D$3:$D$3000=$D$3,IF(data!$E$3:$E$3000=$F$3, ROW(data!F$3:F$3000)-ROW(data!F$3)+1))),ROWS(data!F$3:F371))),"")</f>
        <v/>
      </c>
      <c r="F374" s="85" t="str">
        <f t="array" ref="F374">IFERROR(INDEX(data!G$3:G$3000, SMALL(IF(ISBLANK($F$3),IF(data!$D$3:$D$3000=$D$3,ROW(data!G$3:G$3000)-ROW(data!G$3)+1),IF(data!$D$3:$D$3000=$D$3,IF(data!$E$3:$E$3000=$F$3, ROW(data!G$3:G$3000)-ROW(data!G$3)+1))),ROWS(data!G$3:G371))),"")</f>
        <v/>
      </c>
      <c r="G374" s="85" t="str">
        <f t="shared" si="6"/>
        <v/>
      </c>
    </row>
    <row r="375" spans="1:7">
      <c r="A375" s="88" t="str">
        <f t="array" ref="A375">IFERROR(INDEX(data!A$3:A$3000, SMALL(IF(ISBLANK($F$3),IF(data!$D$3:$D$3000=$D$3,ROW(data!A$3:A$3000)-ROW(data!A$3)+1),IF(data!$D$3:$D$3000=$D$3,IF(data!$E$3:$E$3000=$F$3, ROW(data!A$3:A$3000)-ROW(data!A$3)+1))),ROWS(data!A$3:A372))),"")</f>
        <v/>
      </c>
      <c r="B375" s="89" t="str">
        <f t="array" ref="B375">IFERROR(INDEX(data!B$3:B$3000, SMALL(IF(ISBLANK($F$3),IF(data!$D$3:$D$3000=$D$3,ROW(data!B$3:B$3000)-ROW(data!B$3)+1),IF(data!$D$3:$D$3000=$D$3,IF(data!$E$3:$E$3000=$F$3, ROW(data!B$3:B$3000)-ROW(data!B$3)+1))),ROWS(data!B$3:B372))),"")</f>
        <v/>
      </c>
      <c r="C375" s="84" t="str">
        <f t="array" ref="C375">IFERROR(INDEX(data!C$3:C$3000, SMALL(IF(ISBLANK($F$3),IF(data!$D$3:$D$3000=$D$3,ROW(data!C$3:C$3000)-ROW(data!C$3)+1),IF(data!$D$3:$D$3000=$D$3,IF(data!$E$3:$E$3000=$F$3, ROW(data!C$3:C$3000)-ROW(data!C$3)+1))),ROWS(data!C$3:C372))),"")</f>
        <v/>
      </c>
      <c r="D375" s="90" t="str">
        <f t="array" ref="D375">IFERROR(INDEX(data!E$3:E$3000, SMALL(IF(ISBLANK($F$3),IF(data!$D$3:$D$3000=$D$3,ROW(data!E$3:E$3000)-ROW(data!E$3)+1),IF(data!$D$3:$D$3000=$D$3,IF(data!$E$3:$E$3000=$F$3, ROW(data!E$3:E$3000)-ROW(data!E$3)+1))),ROWS(data!E$3:E372))),"")</f>
        <v/>
      </c>
      <c r="E375" s="85" t="str">
        <f t="array" ref="E375">IFERROR(INDEX(data!F$3:F$3000, SMALL(IF(ISBLANK($F$3),IF(data!$D$3:$D$3000=$D$3,ROW(data!F$3:F$3000)-ROW(data!F$3)+1),IF(data!$D$3:$D$3000=$D$3,IF(data!$E$3:$E$3000=$F$3, ROW(data!F$3:F$3000)-ROW(data!F$3)+1))),ROWS(data!F$3:F372))),"")</f>
        <v/>
      </c>
      <c r="F375" s="85" t="str">
        <f t="array" ref="F375">IFERROR(INDEX(data!G$3:G$3000, SMALL(IF(ISBLANK($F$3),IF(data!$D$3:$D$3000=$D$3,ROW(data!G$3:G$3000)-ROW(data!G$3)+1),IF(data!$D$3:$D$3000=$D$3,IF(data!$E$3:$E$3000=$F$3, ROW(data!G$3:G$3000)-ROW(data!G$3)+1))),ROWS(data!G$3:G372))),"")</f>
        <v/>
      </c>
      <c r="G375" s="85" t="str">
        <f t="shared" si="6"/>
        <v/>
      </c>
    </row>
    <row r="376" spans="1:7">
      <c r="A376" s="91" t="str">
        <f t="array" ref="A376">IFERROR(INDEX(data!A$3:A$3000, SMALL(IF(ISBLANK($F$3),IF(data!$D$3:$D$3000=$D$3,ROW(data!A$3:A$3000)-ROW(data!A$3)+1),IF(data!$D$3:$D$3000=$D$3,IF(data!$E$3:$E$3000=$F$3, ROW(data!A$3:A$3000)-ROW(data!A$3)+1))),ROWS(data!A$3:A373))),"")</f>
        <v/>
      </c>
      <c r="B376" s="92" t="str">
        <f t="array" ref="B376">IFERROR(INDEX(data!B$3:B$3000, SMALL(IF(ISBLANK($F$3),IF(data!$D$3:$D$3000=$D$3,ROW(data!B$3:B$3000)-ROW(data!B$3)+1),IF(data!$D$3:$D$3000=$D$3,IF(data!$E$3:$E$3000=$F$3, ROW(data!B$3:B$3000)-ROW(data!B$3)+1))),ROWS(data!B$3:B373))),"")</f>
        <v/>
      </c>
      <c r="C376" s="92" t="str">
        <f t="array" ref="C376">IFERROR(INDEX(data!C$3:C$3000, SMALL(IF(ISBLANK($F$3),IF(data!$D$3:$D$3000=$D$3,ROW(data!C$3:C$3000)-ROW(data!C$3)+1),IF(data!$D$3:$D$3000=$D$3,IF(data!$E$3:$E$3000=$F$3, ROW(data!C$3:C$3000)-ROW(data!C$3)+1))),ROWS(data!C$3:C373))),"")</f>
        <v/>
      </c>
      <c r="D376" s="91" t="str">
        <f t="array" ref="D376">IFERROR(INDEX(data!E$3:E$3000, SMALL(IF(ISBLANK($F$3),IF(data!$D$3:$D$3000=$D$3,ROW(data!E$3:E$3000)-ROW(data!E$3)+1),IF(data!$D$3:$D$3000=$D$3,IF(data!$E$3:$E$3000=$F$3, ROW(data!E$3:E$3000)-ROW(data!E$3)+1))),ROWS(data!E$3:E373))),"")</f>
        <v/>
      </c>
      <c r="E376" s="85" t="str">
        <f t="array" ref="E376">IFERROR(INDEX(data!F$3:F$3000, SMALL(IF(ISBLANK($F$3),IF(data!$D$3:$D$3000=$D$3,ROW(data!F$3:F$3000)-ROW(data!F$3)+1),IF(data!$D$3:$D$3000=$D$3,IF(data!$E$3:$E$3000=$F$3, ROW(data!F$3:F$3000)-ROW(data!F$3)+1))),ROWS(data!F$3:F373))),"")</f>
        <v/>
      </c>
      <c r="F376" s="85" t="str">
        <f t="array" ref="F376">IFERROR(INDEX(data!G$3:G$3000, SMALL(IF(ISBLANK($F$3),IF(data!$D$3:$D$3000=$D$3,ROW(data!G$3:G$3000)-ROW(data!G$3)+1),IF(data!$D$3:$D$3000=$D$3,IF(data!$E$3:$E$3000=$F$3, ROW(data!G$3:G$3000)-ROW(data!G$3)+1))),ROWS(data!G$3:G373))),"")</f>
        <v/>
      </c>
      <c r="G376" s="85" t="str">
        <f t="shared" si="6"/>
        <v/>
      </c>
    </row>
    <row r="377" spans="1:7">
      <c r="A377" s="88" t="str">
        <f t="array" ref="A377">IFERROR(INDEX(data!A$3:A$3000, SMALL(IF(ISBLANK($F$3),IF(data!$D$3:$D$3000=$D$3,ROW(data!A$3:A$3000)-ROW(data!A$3)+1),IF(data!$D$3:$D$3000=$D$3,IF(data!$E$3:$E$3000=$F$3, ROW(data!A$3:A$3000)-ROW(data!A$3)+1))),ROWS(data!A$3:A374))),"")</f>
        <v/>
      </c>
      <c r="B377" s="89" t="str">
        <f t="array" ref="B377">IFERROR(INDEX(data!B$3:B$3000, SMALL(IF(ISBLANK($F$3),IF(data!$D$3:$D$3000=$D$3,ROW(data!B$3:B$3000)-ROW(data!B$3)+1),IF(data!$D$3:$D$3000=$D$3,IF(data!$E$3:$E$3000=$F$3, ROW(data!B$3:B$3000)-ROW(data!B$3)+1))),ROWS(data!B$3:B374))),"")</f>
        <v/>
      </c>
      <c r="C377" s="84" t="str">
        <f t="array" ref="C377">IFERROR(INDEX(data!C$3:C$3000, SMALL(IF(ISBLANK($F$3),IF(data!$D$3:$D$3000=$D$3,ROW(data!C$3:C$3000)-ROW(data!C$3)+1),IF(data!$D$3:$D$3000=$D$3,IF(data!$E$3:$E$3000=$F$3, ROW(data!C$3:C$3000)-ROW(data!C$3)+1))),ROWS(data!C$3:C374))),"")</f>
        <v/>
      </c>
      <c r="D377" s="90" t="str">
        <f t="array" ref="D377">IFERROR(INDEX(data!E$3:E$3000, SMALL(IF(ISBLANK($F$3),IF(data!$D$3:$D$3000=$D$3,ROW(data!E$3:E$3000)-ROW(data!E$3)+1),IF(data!$D$3:$D$3000=$D$3,IF(data!$E$3:$E$3000=$F$3, ROW(data!E$3:E$3000)-ROW(data!E$3)+1))),ROWS(data!E$3:E374))),"")</f>
        <v/>
      </c>
      <c r="E377" s="85" t="str">
        <f t="array" ref="E377">IFERROR(INDEX(data!F$3:F$3000, SMALL(IF(ISBLANK($F$3),IF(data!$D$3:$D$3000=$D$3,ROW(data!F$3:F$3000)-ROW(data!F$3)+1),IF(data!$D$3:$D$3000=$D$3,IF(data!$E$3:$E$3000=$F$3, ROW(data!F$3:F$3000)-ROW(data!F$3)+1))),ROWS(data!F$3:F374))),"")</f>
        <v/>
      </c>
      <c r="F377" s="85" t="str">
        <f t="array" ref="F377">IFERROR(INDEX(data!G$3:G$3000, SMALL(IF(ISBLANK($F$3),IF(data!$D$3:$D$3000=$D$3,ROW(data!G$3:G$3000)-ROW(data!G$3)+1),IF(data!$D$3:$D$3000=$D$3,IF(data!$E$3:$E$3000=$F$3, ROW(data!G$3:G$3000)-ROW(data!G$3)+1))),ROWS(data!G$3:G374))),"")</f>
        <v/>
      </c>
      <c r="G377" s="85" t="str">
        <f t="shared" si="6"/>
        <v/>
      </c>
    </row>
    <row r="378" spans="1:7">
      <c r="A378" s="91" t="str">
        <f t="array" ref="A378">IFERROR(INDEX(data!A$3:A$3000, SMALL(IF(ISBLANK($F$3),IF(data!$D$3:$D$3000=$D$3,ROW(data!A$3:A$3000)-ROW(data!A$3)+1),IF(data!$D$3:$D$3000=$D$3,IF(data!$E$3:$E$3000=$F$3, ROW(data!A$3:A$3000)-ROW(data!A$3)+1))),ROWS(data!A$3:A375))),"")</f>
        <v/>
      </c>
      <c r="B378" s="92" t="str">
        <f t="array" ref="B378">IFERROR(INDEX(data!B$3:B$3000, SMALL(IF(ISBLANK($F$3),IF(data!$D$3:$D$3000=$D$3,ROW(data!B$3:B$3000)-ROW(data!B$3)+1),IF(data!$D$3:$D$3000=$D$3,IF(data!$E$3:$E$3000=$F$3, ROW(data!B$3:B$3000)-ROW(data!B$3)+1))),ROWS(data!B$3:B375))),"")</f>
        <v/>
      </c>
      <c r="C378" s="92" t="str">
        <f t="array" ref="C378">IFERROR(INDEX(data!C$3:C$3000, SMALL(IF(ISBLANK($F$3),IF(data!$D$3:$D$3000=$D$3,ROW(data!C$3:C$3000)-ROW(data!C$3)+1),IF(data!$D$3:$D$3000=$D$3,IF(data!$E$3:$E$3000=$F$3, ROW(data!C$3:C$3000)-ROW(data!C$3)+1))),ROWS(data!C$3:C375))),"")</f>
        <v/>
      </c>
      <c r="D378" s="91" t="str">
        <f t="array" ref="D378">IFERROR(INDEX(data!E$3:E$3000, SMALL(IF(ISBLANK($F$3),IF(data!$D$3:$D$3000=$D$3,ROW(data!E$3:E$3000)-ROW(data!E$3)+1),IF(data!$D$3:$D$3000=$D$3,IF(data!$E$3:$E$3000=$F$3, ROW(data!E$3:E$3000)-ROW(data!E$3)+1))),ROWS(data!E$3:E375))),"")</f>
        <v/>
      </c>
      <c r="E378" s="85" t="str">
        <f t="array" ref="E378">IFERROR(INDEX(data!F$3:F$3000, SMALL(IF(ISBLANK($F$3),IF(data!$D$3:$D$3000=$D$3,ROW(data!F$3:F$3000)-ROW(data!F$3)+1),IF(data!$D$3:$D$3000=$D$3,IF(data!$E$3:$E$3000=$F$3, ROW(data!F$3:F$3000)-ROW(data!F$3)+1))),ROWS(data!F$3:F375))),"")</f>
        <v/>
      </c>
      <c r="F378" s="85" t="str">
        <f t="array" ref="F378">IFERROR(INDEX(data!G$3:G$3000, SMALL(IF(ISBLANK($F$3),IF(data!$D$3:$D$3000=$D$3,ROW(data!G$3:G$3000)-ROW(data!G$3)+1),IF(data!$D$3:$D$3000=$D$3,IF(data!$E$3:$E$3000=$F$3, ROW(data!G$3:G$3000)-ROW(data!G$3)+1))),ROWS(data!G$3:G375))),"")</f>
        <v/>
      </c>
      <c r="G378" s="85" t="str">
        <f t="shared" si="6"/>
        <v/>
      </c>
    </row>
    <row r="379" spans="1:7">
      <c r="A379" s="88" t="str">
        <f t="array" ref="A379">IFERROR(INDEX(data!A$3:A$3000, SMALL(IF(ISBLANK($F$3),IF(data!$D$3:$D$3000=$D$3,ROW(data!A$3:A$3000)-ROW(data!A$3)+1),IF(data!$D$3:$D$3000=$D$3,IF(data!$E$3:$E$3000=$F$3, ROW(data!A$3:A$3000)-ROW(data!A$3)+1))),ROWS(data!A$3:A376))),"")</f>
        <v/>
      </c>
      <c r="B379" s="89" t="str">
        <f t="array" ref="B379">IFERROR(INDEX(data!B$3:B$3000, SMALL(IF(ISBLANK($F$3),IF(data!$D$3:$D$3000=$D$3,ROW(data!B$3:B$3000)-ROW(data!B$3)+1),IF(data!$D$3:$D$3000=$D$3,IF(data!$E$3:$E$3000=$F$3, ROW(data!B$3:B$3000)-ROW(data!B$3)+1))),ROWS(data!B$3:B376))),"")</f>
        <v/>
      </c>
      <c r="C379" s="84" t="str">
        <f t="array" ref="C379">IFERROR(INDEX(data!C$3:C$3000, SMALL(IF(ISBLANK($F$3),IF(data!$D$3:$D$3000=$D$3,ROW(data!C$3:C$3000)-ROW(data!C$3)+1),IF(data!$D$3:$D$3000=$D$3,IF(data!$E$3:$E$3000=$F$3, ROW(data!C$3:C$3000)-ROW(data!C$3)+1))),ROWS(data!C$3:C376))),"")</f>
        <v/>
      </c>
      <c r="D379" s="90" t="str">
        <f t="array" ref="D379">IFERROR(INDEX(data!E$3:E$3000, SMALL(IF(ISBLANK($F$3),IF(data!$D$3:$D$3000=$D$3,ROW(data!E$3:E$3000)-ROW(data!E$3)+1),IF(data!$D$3:$D$3000=$D$3,IF(data!$E$3:$E$3000=$F$3, ROW(data!E$3:E$3000)-ROW(data!E$3)+1))),ROWS(data!E$3:E376))),"")</f>
        <v/>
      </c>
      <c r="E379" s="85" t="str">
        <f t="array" ref="E379">IFERROR(INDEX(data!F$3:F$3000, SMALL(IF(ISBLANK($F$3),IF(data!$D$3:$D$3000=$D$3,ROW(data!F$3:F$3000)-ROW(data!F$3)+1),IF(data!$D$3:$D$3000=$D$3,IF(data!$E$3:$E$3000=$F$3, ROW(data!F$3:F$3000)-ROW(data!F$3)+1))),ROWS(data!F$3:F376))),"")</f>
        <v/>
      </c>
      <c r="F379" s="85" t="str">
        <f t="array" ref="F379">IFERROR(INDEX(data!G$3:G$3000, SMALL(IF(ISBLANK($F$3),IF(data!$D$3:$D$3000=$D$3,ROW(data!G$3:G$3000)-ROW(data!G$3)+1),IF(data!$D$3:$D$3000=$D$3,IF(data!$E$3:$E$3000=$F$3, ROW(data!G$3:G$3000)-ROW(data!G$3)+1))),ROWS(data!G$3:G376))),"")</f>
        <v/>
      </c>
      <c r="G379" s="85" t="str">
        <f t="shared" si="6"/>
        <v/>
      </c>
    </row>
    <row r="380" spans="1:7">
      <c r="A380" s="91" t="str">
        <f t="array" ref="A380">IFERROR(INDEX(data!A$3:A$3000, SMALL(IF(ISBLANK($F$3),IF(data!$D$3:$D$3000=$D$3,ROW(data!A$3:A$3000)-ROW(data!A$3)+1),IF(data!$D$3:$D$3000=$D$3,IF(data!$E$3:$E$3000=$F$3, ROW(data!A$3:A$3000)-ROW(data!A$3)+1))),ROWS(data!A$3:A377))),"")</f>
        <v/>
      </c>
      <c r="B380" s="92" t="str">
        <f t="array" ref="B380">IFERROR(INDEX(data!B$3:B$3000, SMALL(IF(ISBLANK($F$3),IF(data!$D$3:$D$3000=$D$3,ROW(data!B$3:B$3000)-ROW(data!B$3)+1),IF(data!$D$3:$D$3000=$D$3,IF(data!$E$3:$E$3000=$F$3, ROW(data!B$3:B$3000)-ROW(data!B$3)+1))),ROWS(data!B$3:B377))),"")</f>
        <v/>
      </c>
      <c r="C380" s="92" t="str">
        <f t="array" ref="C380">IFERROR(INDEX(data!C$3:C$3000, SMALL(IF(ISBLANK($F$3),IF(data!$D$3:$D$3000=$D$3,ROW(data!C$3:C$3000)-ROW(data!C$3)+1),IF(data!$D$3:$D$3000=$D$3,IF(data!$E$3:$E$3000=$F$3, ROW(data!C$3:C$3000)-ROW(data!C$3)+1))),ROWS(data!C$3:C377))),"")</f>
        <v/>
      </c>
      <c r="D380" s="91" t="str">
        <f t="array" ref="D380">IFERROR(INDEX(data!E$3:E$3000, SMALL(IF(ISBLANK($F$3),IF(data!$D$3:$D$3000=$D$3,ROW(data!E$3:E$3000)-ROW(data!E$3)+1),IF(data!$D$3:$D$3000=$D$3,IF(data!$E$3:$E$3000=$F$3, ROW(data!E$3:E$3000)-ROW(data!E$3)+1))),ROWS(data!E$3:E377))),"")</f>
        <v/>
      </c>
      <c r="E380" s="85" t="str">
        <f t="array" ref="E380">IFERROR(INDEX(data!F$3:F$3000, SMALL(IF(ISBLANK($F$3),IF(data!$D$3:$D$3000=$D$3,ROW(data!F$3:F$3000)-ROW(data!F$3)+1),IF(data!$D$3:$D$3000=$D$3,IF(data!$E$3:$E$3000=$F$3, ROW(data!F$3:F$3000)-ROW(data!F$3)+1))),ROWS(data!F$3:F377))),"")</f>
        <v/>
      </c>
      <c r="F380" s="85" t="str">
        <f t="array" ref="F380">IFERROR(INDEX(data!G$3:G$3000, SMALL(IF(ISBLANK($F$3),IF(data!$D$3:$D$3000=$D$3,ROW(data!G$3:G$3000)-ROW(data!G$3)+1),IF(data!$D$3:$D$3000=$D$3,IF(data!$E$3:$E$3000=$F$3, ROW(data!G$3:G$3000)-ROW(data!G$3)+1))),ROWS(data!G$3:G377))),"")</f>
        <v/>
      </c>
      <c r="G380" s="85" t="str">
        <f t="shared" si="6"/>
        <v/>
      </c>
    </row>
    <row r="381" spans="1:7">
      <c r="A381" s="88" t="str">
        <f t="array" ref="A381">IFERROR(INDEX(data!A$3:A$3000, SMALL(IF(ISBLANK($F$3),IF(data!$D$3:$D$3000=$D$3,ROW(data!A$3:A$3000)-ROW(data!A$3)+1),IF(data!$D$3:$D$3000=$D$3,IF(data!$E$3:$E$3000=$F$3, ROW(data!A$3:A$3000)-ROW(data!A$3)+1))),ROWS(data!A$3:A378))),"")</f>
        <v/>
      </c>
      <c r="B381" s="89" t="str">
        <f t="array" ref="B381">IFERROR(INDEX(data!B$3:B$3000, SMALL(IF(ISBLANK($F$3),IF(data!$D$3:$D$3000=$D$3,ROW(data!B$3:B$3000)-ROW(data!B$3)+1),IF(data!$D$3:$D$3000=$D$3,IF(data!$E$3:$E$3000=$F$3, ROW(data!B$3:B$3000)-ROW(data!B$3)+1))),ROWS(data!B$3:B378))),"")</f>
        <v/>
      </c>
      <c r="C381" s="84" t="str">
        <f t="array" ref="C381">IFERROR(INDEX(data!C$3:C$3000, SMALL(IF(ISBLANK($F$3),IF(data!$D$3:$D$3000=$D$3,ROW(data!C$3:C$3000)-ROW(data!C$3)+1),IF(data!$D$3:$D$3000=$D$3,IF(data!$E$3:$E$3000=$F$3, ROW(data!C$3:C$3000)-ROW(data!C$3)+1))),ROWS(data!C$3:C378))),"")</f>
        <v/>
      </c>
      <c r="D381" s="90" t="str">
        <f t="array" ref="D381">IFERROR(INDEX(data!E$3:E$3000, SMALL(IF(ISBLANK($F$3),IF(data!$D$3:$D$3000=$D$3,ROW(data!E$3:E$3000)-ROW(data!E$3)+1),IF(data!$D$3:$D$3000=$D$3,IF(data!$E$3:$E$3000=$F$3, ROW(data!E$3:E$3000)-ROW(data!E$3)+1))),ROWS(data!E$3:E378))),"")</f>
        <v/>
      </c>
      <c r="E381" s="85" t="str">
        <f t="array" ref="E381">IFERROR(INDEX(data!F$3:F$3000, SMALL(IF(ISBLANK($F$3),IF(data!$D$3:$D$3000=$D$3,ROW(data!F$3:F$3000)-ROW(data!F$3)+1),IF(data!$D$3:$D$3000=$D$3,IF(data!$E$3:$E$3000=$F$3, ROW(data!F$3:F$3000)-ROW(data!F$3)+1))),ROWS(data!F$3:F378))),"")</f>
        <v/>
      </c>
      <c r="F381" s="85" t="str">
        <f t="array" ref="F381">IFERROR(INDEX(data!G$3:G$3000, SMALL(IF(ISBLANK($F$3),IF(data!$D$3:$D$3000=$D$3,ROW(data!G$3:G$3000)-ROW(data!G$3)+1),IF(data!$D$3:$D$3000=$D$3,IF(data!$E$3:$E$3000=$F$3, ROW(data!G$3:G$3000)-ROW(data!G$3)+1))),ROWS(data!G$3:G378))),"")</f>
        <v/>
      </c>
      <c r="G381" s="85" t="str">
        <f t="shared" si="6"/>
        <v/>
      </c>
    </row>
    <row r="382" spans="1:7">
      <c r="A382" s="91" t="str">
        <f t="array" ref="A382">IFERROR(INDEX(data!A$3:A$3000, SMALL(IF(ISBLANK($F$3),IF(data!$D$3:$D$3000=$D$3,ROW(data!A$3:A$3000)-ROW(data!A$3)+1),IF(data!$D$3:$D$3000=$D$3,IF(data!$E$3:$E$3000=$F$3, ROW(data!A$3:A$3000)-ROW(data!A$3)+1))),ROWS(data!A$3:A379))),"")</f>
        <v/>
      </c>
      <c r="B382" s="92" t="str">
        <f t="array" ref="B382">IFERROR(INDEX(data!B$3:B$3000, SMALL(IF(ISBLANK($F$3),IF(data!$D$3:$D$3000=$D$3,ROW(data!B$3:B$3000)-ROW(data!B$3)+1),IF(data!$D$3:$D$3000=$D$3,IF(data!$E$3:$E$3000=$F$3, ROW(data!B$3:B$3000)-ROW(data!B$3)+1))),ROWS(data!B$3:B379))),"")</f>
        <v/>
      </c>
      <c r="C382" s="92" t="str">
        <f t="array" ref="C382">IFERROR(INDEX(data!C$3:C$3000, SMALL(IF(ISBLANK($F$3),IF(data!$D$3:$D$3000=$D$3,ROW(data!C$3:C$3000)-ROW(data!C$3)+1),IF(data!$D$3:$D$3000=$D$3,IF(data!$E$3:$E$3000=$F$3, ROW(data!C$3:C$3000)-ROW(data!C$3)+1))),ROWS(data!C$3:C379))),"")</f>
        <v/>
      </c>
      <c r="D382" s="91" t="str">
        <f t="array" ref="D382">IFERROR(INDEX(data!E$3:E$3000, SMALL(IF(ISBLANK($F$3),IF(data!$D$3:$D$3000=$D$3,ROW(data!E$3:E$3000)-ROW(data!E$3)+1),IF(data!$D$3:$D$3000=$D$3,IF(data!$E$3:$E$3000=$F$3, ROW(data!E$3:E$3000)-ROW(data!E$3)+1))),ROWS(data!E$3:E379))),"")</f>
        <v/>
      </c>
      <c r="E382" s="85" t="str">
        <f t="array" ref="E382">IFERROR(INDEX(data!F$3:F$3000, SMALL(IF(ISBLANK($F$3),IF(data!$D$3:$D$3000=$D$3,ROW(data!F$3:F$3000)-ROW(data!F$3)+1),IF(data!$D$3:$D$3000=$D$3,IF(data!$E$3:$E$3000=$F$3, ROW(data!F$3:F$3000)-ROW(data!F$3)+1))),ROWS(data!F$3:F379))),"")</f>
        <v/>
      </c>
      <c r="F382" s="85" t="str">
        <f t="array" ref="F382">IFERROR(INDEX(data!G$3:G$3000, SMALL(IF(ISBLANK($F$3),IF(data!$D$3:$D$3000=$D$3,ROW(data!G$3:G$3000)-ROW(data!G$3)+1),IF(data!$D$3:$D$3000=$D$3,IF(data!$E$3:$E$3000=$F$3, ROW(data!G$3:G$3000)-ROW(data!G$3)+1))),ROWS(data!G$3:G379))),"")</f>
        <v/>
      </c>
      <c r="G382" s="85" t="str">
        <f t="shared" si="6"/>
        <v/>
      </c>
    </row>
    <row r="383" spans="1:7">
      <c r="A383" s="88" t="str">
        <f t="array" ref="A383">IFERROR(INDEX(data!A$3:A$3000, SMALL(IF(ISBLANK($F$3),IF(data!$D$3:$D$3000=$D$3,ROW(data!A$3:A$3000)-ROW(data!A$3)+1),IF(data!$D$3:$D$3000=$D$3,IF(data!$E$3:$E$3000=$F$3, ROW(data!A$3:A$3000)-ROW(data!A$3)+1))),ROWS(data!A$3:A380))),"")</f>
        <v/>
      </c>
      <c r="B383" s="89" t="str">
        <f t="array" ref="B383">IFERROR(INDEX(data!B$3:B$3000, SMALL(IF(ISBLANK($F$3),IF(data!$D$3:$D$3000=$D$3,ROW(data!B$3:B$3000)-ROW(data!B$3)+1),IF(data!$D$3:$D$3000=$D$3,IF(data!$E$3:$E$3000=$F$3, ROW(data!B$3:B$3000)-ROW(data!B$3)+1))),ROWS(data!B$3:B380))),"")</f>
        <v/>
      </c>
      <c r="C383" s="84" t="str">
        <f t="array" ref="C383">IFERROR(INDEX(data!C$3:C$3000, SMALL(IF(ISBLANK($F$3),IF(data!$D$3:$D$3000=$D$3,ROW(data!C$3:C$3000)-ROW(data!C$3)+1),IF(data!$D$3:$D$3000=$D$3,IF(data!$E$3:$E$3000=$F$3, ROW(data!C$3:C$3000)-ROW(data!C$3)+1))),ROWS(data!C$3:C380))),"")</f>
        <v/>
      </c>
      <c r="D383" s="90" t="str">
        <f t="array" ref="D383">IFERROR(INDEX(data!E$3:E$3000, SMALL(IF(ISBLANK($F$3),IF(data!$D$3:$D$3000=$D$3,ROW(data!E$3:E$3000)-ROW(data!E$3)+1),IF(data!$D$3:$D$3000=$D$3,IF(data!$E$3:$E$3000=$F$3, ROW(data!E$3:E$3000)-ROW(data!E$3)+1))),ROWS(data!E$3:E380))),"")</f>
        <v/>
      </c>
      <c r="E383" s="85" t="str">
        <f t="array" ref="E383">IFERROR(INDEX(data!F$3:F$3000, SMALL(IF(ISBLANK($F$3),IF(data!$D$3:$D$3000=$D$3,ROW(data!F$3:F$3000)-ROW(data!F$3)+1),IF(data!$D$3:$D$3000=$D$3,IF(data!$E$3:$E$3000=$F$3, ROW(data!F$3:F$3000)-ROW(data!F$3)+1))),ROWS(data!F$3:F380))),"")</f>
        <v/>
      </c>
      <c r="F383" s="85" t="str">
        <f t="array" ref="F383">IFERROR(INDEX(data!G$3:G$3000, SMALL(IF(ISBLANK($F$3),IF(data!$D$3:$D$3000=$D$3,ROW(data!G$3:G$3000)-ROW(data!G$3)+1),IF(data!$D$3:$D$3000=$D$3,IF(data!$E$3:$E$3000=$F$3, ROW(data!G$3:G$3000)-ROW(data!G$3)+1))),ROWS(data!G$3:G380))),"")</f>
        <v/>
      </c>
      <c r="G383" s="85" t="str">
        <f t="shared" si="6"/>
        <v/>
      </c>
    </row>
    <row r="384" spans="1:7">
      <c r="A384" s="91" t="str">
        <f t="array" ref="A384">IFERROR(INDEX(data!A$3:A$3000, SMALL(IF(ISBLANK($F$3),IF(data!$D$3:$D$3000=$D$3,ROW(data!A$3:A$3000)-ROW(data!A$3)+1),IF(data!$D$3:$D$3000=$D$3,IF(data!$E$3:$E$3000=$F$3, ROW(data!A$3:A$3000)-ROW(data!A$3)+1))),ROWS(data!A$3:A381))),"")</f>
        <v/>
      </c>
      <c r="B384" s="92" t="str">
        <f t="array" ref="B384">IFERROR(INDEX(data!B$3:B$3000, SMALL(IF(ISBLANK($F$3),IF(data!$D$3:$D$3000=$D$3,ROW(data!B$3:B$3000)-ROW(data!B$3)+1),IF(data!$D$3:$D$3000=$D$3,IF(data!$E$3:$E$3000=$F$3, ROW(data!B$3:B$3000)-ROW(data!B$3)+1))),ROWS(data!B$3:B381))),"")</f>
        <v/>
      </c>
      <c r="C384" s="92" t="str">
        <f t="array" ref="C384">IFERROR(INDEX(data!C$3:C$3000, SMALL(IF(ISBLANK($F$3),IF(data!$D$3:$D$3000=$D$3,ROW(data!C$3:C$3000)-ROW(data!C$3)+1),IF(data!$D$3:$D$3000=$D$3,IF(data!$E$3:$E$3000=$F$3, ROW(data!C$3:C$3000)-ROW(data!C$3)+1))),ROWS(data!C$3:C381))),"")</f>
        <v/>
      </c>
      <c r="D384" s="91" t="str">
        <f t="array" ref="D384">IFERROR(INDEX(data!E$3:E$3000, SMALL(IF(ISBLANK($F$3),IF(data!$D$3:$D$3000=$D$3,ROW(data!E$3:E$3000)-ROW(data!E$3)+1),IF(data!$D$3:$D$3000=$D$3,IF(data!$E$3:$E$3000=$F$3, ROW(data!E$3:E$3000)-ROW(data!E$3)+1))),ROWS(data!E$3:E381))),"")</f>
        <v/>
      </c>
      <c r="E384" s="85" t="str">
        <f t="array" ref="E384">IFERROR(INDEX(data!F$3:F$3000, SMALL(IF(ISBLANK($F$3),IF(data!$D$3:$D$3000=$D$3,ROW(data!F$3:F$3000)-ROW(data!F$3)+1),IF(data!$D$3:$D$3000=$D$3,IF(data!$E$3:$E$3000=$F$3, ROW(data!F$3:F$3000)-ROW(data!F$3)+1))),ROWS(data!F$3:F381))),"")</f>
        <v/>
      </c>
      <c r="F384" s="85" t="str">
        <f t="array" ref="F384">IFERROR(INDEX(data!G$3:G$3000, SMALL(IF(ISBLANK($F$3),IF(data!$D$3:$D$3000=$D$3,ROW(data!G$3:G$3000)-ROW(data!G$3)+1),IF(data!$D$3:$D$3000=$D$3,IF(data!$E$3:$E$3000=$F$3, ROW(data!G$3:G$3000)-ROW(data!G$3)+1))),ROWS(data!G$3:G381))),"")</f>
        <v/>
      </c>
      <c r="G384" s="85" t="str">
        <f t="shared" si="6"/>
        <v/>
      </c>
    </row>
    <row r="385" spans="1:7">
      <c r="A385" s="88" t="str">
        <f t="array" ref="A385">IFERROR(INDEX(data!A$3:A$3000, SMALL(IF(ISBLANK($F$3),IF(data!$D$3:$D$3000=$D$3,ROW(data!A$3:A$3000)-ROW(data!A$3)+1),IF(data!$D$3:$D$3000=$D$3,IF(data!$E$3:$E$3000=$F$3, ROW(data!A$3:A$3000)-ROW(data!A$3)+1))),ROWS(data!A$3:A382))),"")</f>
        <v/>
      </c>
      <c r="B385" s="89" t="str">
        <f t="array" ref="B385">IFERROR(INDEX(data!B$3:B$3000, SMALL(IF(ISBLANK($F$3),IF(data!$D$3:$D$3000=$D$3,ROW(data!B$3:B$3000)-ROW(data!B$3)+1),IF(data!$D$3:$D$3000=$D$3,IF(data!$E$3:$E$3000=$F$3, ROW(data!B$3:B$3000)-ROW(data!B$3)+1))),ROWS(data!B$3:B382))),"")</f>
        <v/>
      </c>
      <c r="C385" s="84" t="str">
        <f t="array" ref="C385">IFERROR(INDEX(data!C$3:C$3000, SMALL(IF(ISBLANK($F$3),IF(data!$D$3:$D$3000=$D$3,ROW(data!C$3:C$3000)-ROW(data!C$3)+1),IF(data!$D$3:$D$3000=$D$3,IF(data!$E$3:$E$3000=$F$3, ROW(data!C$3:C$3000)-ROW(data!C$3)+1))),ROWS(data!C$3:C382))),"")</f>
        <v/>
      </c>
      <c r="D385" s="90" t="str">
        <f t="array" ref="D385">IFERROR(INDEX(data!E$3:E$3000, SMALL(IF(ISBLANK($F$3),IF(data!$D$3:$D$3000=$D$3,ROW(data!E$3:E$3000)-ROW(data!E$3)+1),IF(data!$D$3:$D$3000=$D$3,IF(data!$E$3:$E$3000=$F$3, ROW(data!E$3:E$3000)-ROW(data!E$3)+1))),ROWS(data!E$3:E382))),"")</f>
        <v/>
      </c>
      <c r="E385" s="85" t="str">
        <f t="array" ref="E385">IFERROR(INDEX(data!F$3:F$3000, SMALL(IF(ISBLANK($F$3),IF(data!$D$3:$D$3000=$D$3,ROW(data!F$3:F$3000)-ROW(data!F$3)+1),IF(data!$D$3:$D$3000=$D$3,IF(data!$E$3:$E$3000=$F$3, ROW(data!F$3:F$3000)-ROW(data!F$3)+1))),ROWS(data!F$3:F382))),"")</f>
        <v/>
      </c>
      <c r="F385" s="85" t="str">
        <f t="array" ref="F385">IFERROR(INDEX(data!G$3:G$3000, SMALL(IF(ISBLANK($F$3),IF(data!$D$3:$D$3000=$D$3,ROW(data!G$3:G$3000)-ROW(data!G$3)+1),IF(data!$D$3:$D$3000=$D$3,IF(data!$E$3:$E$3000=$F$3, ROW(data!G$3:G$3000)-ROW(data!G$3)+1))),ROWS(data!G$3:G382))),"")</f>
        <v/>
      </c>
      <c r="G385" s="85" t="str">
        <f t="shared" si="6"/>
        <v/>
      </c>
    </row>
    <row r="386" spans="1:7">
      <c r="A386" s="91" t="str">
        <f t="array" ref="A386">IFERROR(INDEX(data!A$3:A$3000, SMALL(IF(ISBLANK($F$3),IF(data!$D$3:$D$3000=$D$3,ROW(data!A$3:A$3000)-ROW(data!A$3)+1),IF(data!$D$3:$D$3000=$D$3,IF(data!$E$3:$E$3000=$F$3, ROW(data!A$3:A$3000)-ROW(data!A$3)+1))),ROWS(data!A$3:A383))),"")</f>
        <v/>
      </c>
      <c r="B386" s="92" t="str">
        <f t="array" ref="B386">IFERROR(INDEX(data!B$3:B$3000, SMALL(IF(ISBLANK($F$3),IF(data!$D$3:$D$3000=$D$3,ROW(data!B$3:B$3000)-ROW(data!B$3)+1),IF(data!$D$3:$D$3000=$D$3,IF(data!$E$3:$E$3000=$F$3, ROW(data!B$3:B$3000)-ROW(data!B$3)+1))),ROWS(data!B$3:B383))),"")</f>
        <v/>
      </c>
      <c r="C386" s="92" t="str">
        <f t="array" ref="C386">IFERROR(INDEX(data!C$3:C$3000, SMALL(IF(ISBLANK($F$3),IF(data!$D$3:$D$3000=$D$3,ROW(data!C$3:C$3000)-ROW(data!C$3)+1),IF(data!$D$3:$D$3000=$D$3,IF(data!$E$3:$E$3000=$F$3, ROW(data!C$3:C$3000)-ROW(data!C$3)+1))),ROWS(data!C$3:C383))),"")</f>
        <v/>
      </c>
      <c r="D386" s="91" t="str">
        <f t="array" ref="D386">IFERROR(INDEX(data!E$3:E$3000, SMALL(IF(ISBLANK($F$3),IF(data!$D$3:$D$3000=$D$3,ROW(data!E$3:E$3000)-ROW(data!E$3)+1),IF(data!$D$3:$D$3000=$D$3,IF(data!$E$3:$E$3000=$F$3, ROW(data!E$3:E$3000)-ROW(data!E$3)+1))),ROWS(data!E$3:E383))),"")</f>
        <v/>
      </c>
      <c r="E386" s="85" t="str">
        <f t="array" ref="E386">IFERROR(INDEX(data!F$3:F$3000, SMALL(IF(ISBLANK($F$3),IF(data!$D$3:$D$3000=$D$3,ROW(data!F$3:F$3000)-ROW(data!F$3)+1),IF(data!$D$3:$D$3000=$D$3,IF(data!$E$3:$E$3000=$F$3, ROW(data!F$3:F$3000)-ROW(data!F$3)+1))),ROWS(data!F$3:F383))),"")</f>
        <v/>
      </c>
      <c r="F386" s="85" t="str">
        <f t="array" ref="F386">IFERROR(INDEX(data!G$3:G$3000, SMALL(IF(ISBLANK($F$3),IF(data!$D$3:$D$3000=$D$3,ROW(data!G$3:G$3000)-ROW(data!G$3)+1),IF(data!$D$3:$D$3000=$D$3,IF(data!$E$3:$E$3000=$F$3, ROW(data!G$3:G$3000)-ROW(data!G$3)+1))),ROWS(data!G$3:G383))),"")</f>
        <v/>
      </c>
      <c r="G386" s="85" t="str">
        <f t="shared" si="6"/>
        <v/>
      </c>
    </row>
    <row r="387" spans="1:7">
      <c r="A387" s="88" t="str">
        <f t="array" ref="A387">IFERROR(INDEX(data!A$3:A$3000, SMALL(IF(ISBLANK($F$3),IF(data!$D$3:$D$3000=$D$3,ROW(data!A$3:A$3000)-ROW(data!A$3)+1),IF(data!$D$3:$D$3000=$D$3,IF(data!$E$3:$E$3000=$F$3, ROW(data!A$3:A$3000)-ROW(data!A$3)+1))),ROWS(data!A$3:A384))),"")</f>
        <v/>
      </c>
      <c r="B387" s="89" t="str">
        <f t="array" ref="B387">IFERROR(INDEX(data!B$3:B$3000, SMALL(IF(ISBLANK($F$3),IF(data!$D$3:$D$3000=$D$3,ROW(data!B$3:B$3000)-ROW(data!B$3)+1),IF(data!$D$3:$D$3000=$D$3,IF(data!$E$3:$E$3000=$F$3, ROW(data!B$3:B$3000)-ROW(data!B$3)+1))),ROWS(data!B$3:B384))),"")</f>
        <v/>
      </c>
      <c r="C387" s="84" t="str">
        <f t="array" ref="C387">IFERROR(INDEX(data!C$3:C$3000, SMALL(IF(ISBLANK($F$3),IF(data!$D$3:$D$3000=$D$3,ROW(data!C$3:C$3000)-ROW(data!C$3)+1),IF(data!$D$3:$D$3000=$D$3,IF(data!$E$3:$E$3000=$F$3, ROW(data!C$3:C$3000)-ROW(data!C$3)+1))),ROWS(data!C$3:C384))),"")</f>
        <v/>
      </c>
      <c r="D387" s="90" t="str">
        <f t="array" ref="D387">IFERROR(INDEX(data!E$3:E$3000, SMALL(IF(ISBLANK($F$3),IF(data!$D$3:$D$3000=$D$3,ROW(data!E$3:E$3000)-ROW(data!E$3)+1),IF(data!$D$3:$D$3000=$D$3,IF(data!$E$3:$E$3000=$F$3, ROW(data!E$3:E$3000)-ROW(data!E$3)+1))),ROWS(data!E$3:E384))),"")</f>
        <v/>
      </c>
      <c r="E387" s="85" t="str">
        <f t="array" ref="E387">IFERROR(INDEX(data!F$3:F$3000, SMALL(IF(ISBLANK($F$3),IF(data!$D$3:$D$3000=$D$3,ROW(data!F$3:F$3000)-ROW(data!F$3)+1),IF(data!$D$3:$D$3000=$D$3,IF(data!$E$3:$E$3000=$F$3, ROW(data!F$3:F$3000)-ROW(data!F$3)+1))),ROWS(data!F$3:F384))),"")</f>
        <v/>
      </c>
      <c r="F387" s="85" t="str">
        <f t="array" ref="F387">IFERROR(INDEX(data!G$3:G$3000, SMALL(IF(ISBLANK($F$3),IF(data!$D$3:$D$3000=$D$3,ROW(data!G$3:G$3000)-ROW(data!G$3)+1),IF(data!$D$3:$D$3000=$D$3,IF(data!$E$3:$E$3000=$F$3, ROW(data!G$3:G$3000)-ROW(data!G$3)+1))),ROWS(data!G$3:G384))),"")</f>
        <v/>
      </c>
      <c r="G387" s="85" t="str">
        <f t="shared" si="6"/>
        <v/>
      </c>
    </row>
    <row r="388" spans="1:7">
      <c r="A388" s="91" t="str">
        <f t="array" ref="A388">IFERROR(INDEX(data!A$3:A$3000, SMALL(IF(ISBLANK($F$3),IF(data!$D$3:$D$3000=$D$3,ROW(data!A$3:A$3000)-ROW(data!A$3)+1),IF(data!$D$3:$D$3000=$D$3,IF(data!$E$3:$E$3000=$F$3, ROW(data!A$3:A$3000)-ROW(data!A$3)+1))),ROWS(data!A$3:A385))),"")</f>
        <v/>
      </c>
      <c r="B388" s="92" t="str">
        <f t="array" ref="B388">IFERROR(INDEX(data!B$3:B$3000, SMALL(IF(ISBLANK($F$3),IF(data!$D$3:$D$3000=$D$3,ROW(data!B$3:B$3000)-ROW(data!B$3)+1),IF(data!$D$3:$D$3000=$D$3,IF(data!$E$3:$E$3000=$F$3, ROW(data!B$3:B$3000)-ROW(data!B$3)+1))),ROWS(data!B$3:B385))),"")</f>
        <v/>
      </c>
      <c r="C388" s="92" t="str">
        <f t="array" ref="C388">IFERROR(INDEX(data!C$3:C$3000, SMALL(IF(ISBLANK($F$3),IF(data!$D$3:$D$3000=$D$3,ROW(data!C$3:C$3000)-ROW(data!C$3)+1),IF(data!$D$3:$D$3000=$D$3,IF(data!$E$3:$E$3000=$F$3, ROW(data!C$3:C$3000)-ROW(data!C$3)+1))),ROWS(data!C$3:C385))),"")</f>
        <v/>
      </c>
      <c r="D388" s="91" t="str">
        <f t="array" ref="D388">IFERROR(INDEX(data!E$3:E$3000, SMALL(IF(ISBLANK($F$3),IF(data!$D$3:$D$3000=$D$3,ROW(data!E$3:E$3000)-ROW(data!E$3)+1),IF(data!$D$3:$D$3000=$D$3,IF(data!$E$3:$E$3000=$F$3, ROW(data!E$3:E$3000)-ROW(data!E$3)+1))),ROWS(data!E$3:E385))),"")</f>
        <v/>
      </c>
      <c r="E388" s="85" t="str">
        <f t="array" ref="E388">IFERROR(INDEX(data!F$3:F$3000, SMALL(IF(ISBLANK($F$3),IF(data!$D$3:$D$3000=$D$3,ROW(data!F$3:F$3000)-ROW(data!F$3)+1),IF(data!$D$3:$D$3000=$D$3,IF(data!$E$3:$E$3000=$F$3, ROW(data!F$3:F$3000)-ROW(data!F$3)+1))),ROWS(data!F$3:F385))),"")</f>
        <v/>
      </c>
      <c r="F388" s="85" t="str">
        <f t="array" ref="F388">IFERROR(INDEX(data!G$3:G$3000, SMALL(IF(ISBLANK($F$3),IF(data!$D$3:$D$3000=$D$3,ROW(data!G$3:G$3000)-ROW(data!G$3)+1),IF(data!$D$3:$D$3000=$D$3,IF(data!$E$3:$E$3000=$F$3, ROW(data!G$3:G$3000)-ROW(data!G$3)+1))),ROWS(data!G$3:G385))),"")</f>
        <v/>
      </c>
      <c r="G388" s="85" t="str">
        <f t="shared" si="6"/>
        <v/>
      </c>
    </row>
    <row r="389" spans="1:7">
      <c r="A389" s="88" t="str">
        <f t="array" ref="A389">IFERROR(INDEX(data!A$3:A$3000, SMALL(IF(ISBLANK($F$3),IF(data!$D$3:$D$3000=$D$3,ROW(data!A$3:A$3000)-ROW(data!A$3)+1),IF(data!$D$3:$D$3000=$D$3,IF(data!$E$3:$E$3000=$F$3, ROW(data!A$3:A$3000)-ROW(data!A$3)+1))),ROWS(data!A$3:A386))),"")</f>
        <v/>
      </c>
      <c r="B389" s="89" t="str">
        <f t="array" ref="B389">IFERROR(INDEX(data!B$3:B$3000, SMALL(IF(ISBLANK($F$3),IF(data!$D$3:$D$3000=$D$3,ROW(data!B$3:B$3000)-ROW(data!B$3)+1),IF(data!$D$3:$D$3000=$D$3,IF(data!$E$3:$E$3000=$F$3, ROW(data!B$3:B$3000)-ROW(data!B$3)+1))),ROWS(data!B$3:B386))),"")</f>
        <v/>
      </c>
      <c r="C389" s="84" t="str">
        <f t="array" ref="C389">IFERROR(INDEX(data!C$3:C$3000, SMALL(IF(ISBLANK($F$3),IF(data!$D$3:$D$3000=$D$3,ROW(data!C$3:C$3000)-ROW(data!C$3)+1),IF(data!$D$3:$D$3000=$D$3,IF(data!$E$3:$E$3000=$F$3, ROW(data!C$3:C$3000)-ROW(data!C$3)+1))),ROWS(data!C$3:C386))),"")</f>
        <v/>
      </c>
      <c r="D389" s="90" t="str">
        <f t="array" ref="D389">IFERROR(INDEX(data!E$3:E$3000, SMALL(IF(ISBLANK($F$3),IF(data!$D$3:$D$3000=$D$3,ROW(data!E$3:E$3000)-ROW(data!E$3)+1),IF(data!$D$3:$D$3000=$D$3,IF(data!$E$3:$E$3000=$F$3, ROW(data!E$3:E$3000)-ROW(data!E$3)+1))),ROWS(data!E$3:E386))),"")</f>
        <v/>
      </c>
      <c r="E389" s="85" t="str">
        <f t="array" ref="E389">IFERROR(INDEX(data!F$3:F$3000, SMALL(IF(ISBLANK($F$3),IF(data!$D$3:$D$3000=$D$3,ROW(data!F$3:F$3000)-ROW(data!F$3)+1),IF(data!$D$3:$D$3000=$D$3,IF(data!$E$3:$E$3000=$F$3, ROW(data!F$3:F$3000)-ROW(data!F$3)+1))),ROWS(data!F$3:F386))),"")</f>
        <v/>
      </c>
      <c r="F389" s="85" t="str">
        <f t="array" ref="F389">IFERROR(INDEX(data!G$3:G$3000, SMALL(IF(ISBLANK($F$3),IF(data!$D$3:$D$3000=$D$3,ROW(data!G$3:G$3000)-ROW(data!G$3)+1),IF(data!$D$3:$D$3000=$D$3,IF(data!$E$3:$E$3000=$F$3, ROW(data!G$3:G$3000)-ROW(data!G$3)+1))),ROWS(data!G$3:G386))),"")</f>
        <v/>
      </c>
      <c r="G389" s="85" t="str">
        <f t="shared" si="6"/>
        <v/>
      </c>
    </row>
    <row r="390" spans="1:7">
      <c r="A390" s="91" t="str">
        <f t="array" ref="A390">IFERROR(INDEX(data!A$3:A$3000, SMALL(IF(ISBLANK($F$3),IF(data!$D$3:$D$3000=$D$3,ROW(data!A$3:A$3000)-ROW(data!A$3)+1),IF(data!$D$3:$D$3000=$D$3,IF(data!$E$3:$E$3000=$F$3, ROW(data!A$3:A$3000)-ROW(data!A$3)+1))),ROWS(data!A$3:A387))),"")</f>
        <v/>
      </c>
      <c r="B390" s="92" t="str">
        <f t="array" ref="B390">IFERROR(INDEX(data!B$3:B$3000, SMALL(IF(ISBLANK($F$3),IF(data!$D$3:$D$3000=$D$3,ROW(data!B$3:B$3000)-ROW(data!B$3)+1),IF(data!$D$3:$D$3000=$D$3,IF(data!$E$3:$E$3000=$F$3, ROW(data!B$3:B$3000)-ROW(data!B$3)+1))),ROWS(data!B$3:B387))),"")</f>
        <v/>
      </c>
      <c r="C390" s="92" t="str">
        <f t="array" ref="C390">IFERROR(INDEX(data!C$3:C$3000, SMALL(IF(ISBLANK($F$3),IF(data!$D$3:$D$3000=$D$3,ROW(data!C$3:C$3000)-ROW(data!C$3)+1),IF(data!$D$3:$D$3000=$D$3,IF(data!$E$3:$E$3000=$F$3, ROW(data!C$3:C$3000)-ROW(data!C$3)+1))),ROWS(data!C$3:C387))),"")</f>
        <v/>
      </c>
      <c r="D390" s="91" t="str">
        <f t="array" ref="D390">IFERROR(INDEX(data!E$3:E$3000, SMALL(IF(ISBLANK($F$3),IF(data!$D$3:$D$3000=$D$3,ROW(data!E$3:E$3000)-ROW(data!E$3)+1),IF(data!$D$3:$D$3000=$D$3,IF(data!$E$3:$E$3000=$F$3, ROW(data!E$3:E$3000)-ROW(data!E$3)+1))),ROWS(data!E$3:E387))),"")</f>
        <v/>
      </c>
      <c r="E390" s="85" t="str">
        <f t="array" ref="E390">IFERROR(INDEX(data!F$3:F$3000, SMALL(IF(ISBLANK($F$3),IF(data!$D$3:$D$3000=$D$3,ROW(data!F$3:F$3000)-ROW(data!F$3)+1),IF(data!$D$3:$D$3000=$D$3,IF(data!$E$3:$E$3000=$F$3, ROW(data!F$3:F$3000)-ROW(data!F$3)+1))),ROWS(data!F$3:F387))),"")</f>
        <v/>
      </c>
      <c r="F390" s="85" t="str">
        <f t="array" ref="F390">IFERROR(INDEX(data!G$3:G$3000, SMALL(IF(ISBLANK($F$3),IF(data!$D$3:$D$3000=$D$3,ROW(data!G$3:G$3000)-ROW(data!G$3)+1),IF(data!$D$3:$D$3000=$D$3,IF(data!$E$3:$E$3000=$F$3, ROW(data!G$3:G$3000)-ROW(data!G$3)+1))),ROWS(data!G$3:G387))),"")</f>
        <v/>
      </c>
      <c r="G390" s="85" t="str">
        <f t="shared" si="6"/>
        <v/>
      </c>
    </row>
    <row r="391" spans="1:7">
      <c r="A391" s="88" t="str">
        <f t="array" ref="A391">IFERROR(INDEX(data!A$3:A$3000, SMALL(IF(ISBLANK($F$3),IF(data!$D$3:$D$3000=$D$3,ROW(data!A$3:A$3000)-ROW(data!A$3)+1),IF(data!$D$3:$D$3000=$D$3,IF(data!$E$3:$E$3000=$F$3, ROW(data!A$3:A$3000)-ROW(data!A$3)+1))),ROWS(data!A$3:A388))),"")</f>
        <v/>
      </c>
      <c r="B391" s="89" t="str">
        <f t="array" ref="B391">IFERROR(INDEX(data!B$3:B$3000, SMALL(IF(ISBLANK($F$3),IF(data!$D$3:$D$3000=$D$3,ROW(data!B$3:B$3000)-ROW(data!B$3)+1),IF(data!$D$3:$D$3000=$D$3,IF(data!$E$3:$E$3000=$F$3, ROW(data!B$3:B$3000)-ROW(data!B$3)+1))),ROWS(data!B$3:B388))),"")</f>
        <v/>
      </c>
      <c r="C391" s="84" t="str">
        <f t="array" ref="C391">IFERROR(INDEX(data!C$3:C$3000, SMALL(IF(ISBLANK($F$3),IF(data!$D$3:$D$3000=$D$3,ROW(data!C$3:C$3000)-ROW(data!C$3)+1),IF(data!$D$3:$D$3000=$D$3,IF(data!$E$3:$E$3000=$F$3, ROW(data!C$3:C$3000)-ROW(data!C$3)+1))),ROWS(data!C$3:C388))),"")</f>
        <v/>
      </c>
      <c r="D391" s="90" t="str">
        <f t="array" ref="D391">IFERROR(INDEX(data!E$3:E$3000, SMALL(IF(ISBLANK($F$3),IF(data!$D$3:$D$3000=$D$3,ROW(data!E$3:E$3000)-ROW(data!E$3)+1),IF(data!$D$3:$D$3000=$D$3,IF(data!$E$3:$E$3000=$F$3, ROW(data!E$3:E$3000)-ROW(data!E$3)+1))),ROWS(data!E$3:E388))),"")</f>
        <v/>
      </c>
      <c r="E391" s="85" t="str">
        <f t="array" ref="E391">IFERROR(INDEX(data!F$3:F$3000, SMALL(IF(ISBLANK($F$3),IF(data!$D$3:$D$3000=$D$3,ROW(data!F$3:F$3000)-ROW(data!F$3)+1),IF(data!$D$3:$D$3000=$D$3,IF(data!$E$3:$E$3000=$F$3, ROW(data!F$3:F$3000)-ROW(data!F$3)+1))),ROWS(data!F$3:F388))),"")</f>
        <v/>
      </c>
      <c r="F391" s="85" t="str">
        <f t="array" ref="F391">IFERROR(INDEX(data!G$3:G$3000, SMALL(IF(ISBLANK($F$3),IF(data!$D$3:$D$3000=$D$3,ROW(data!G$3:G$3000)-ROW(data!G$3)+1),IF(data!$D$3:$D$3000=$D$3,IF(data!$E$3:$E$3000=$F$3, ROW(data!G$3:G$3000)-ROW(data!G$3)+1))),ROWS(data!G$3:G388))),"")</f>
        <v/>
      </c>
      <c r="G391" s="85" t="str">
        <f t="shared" si="6"/>
        <v/>
      </c>
    </row>
    <row r="392" spans="1:7">
      <c r="A392" s="91" t="str">
        <f t="array" ref="A392">IFERROR(INDEX(data!A$3:A$3000, SMALL(IF(ISBLANK($F$3),IF(data!$D$3:$D$3000=$D$3,ROW(data!A$3:A$3000)-ROW(data!A$3)+1),IF(data!$D$3:$D$3000=$D$3,IF(data!$E$3:$E$3000=$F$3, ROW(data!A$3:A$3000)-ROW(data!A$3)+1))),ROWS(data!A$3:A389))),"")</f>
        <v/>
      </c>
      <c r="B392" s="92" t="str">
        <f t="array" ref="B392">IFERROR(INDEX(data!B$3:B$3000, SMALL(IF(ISBLANK($F$3),IF(data!$D$3:$D$3000=$D$3,ROW(data!B$3:B$3000)-ROW(data!B$3)+1),IF(data!$D$3:$D$3000=$D$3,IF(data!$E$3:$E$3000=$F$3, ROW(data!B$3:B$3000)-ROW(data!B$3)+1))),ROWS(data!B$3:B389))),"")</f>
        <v/>
      </c>
      <c r="C392" s="92" t="str">
        <f t="array" ref="C392">IFERROR(INDEX(data!C$3:C$3000, SMALL(IF(ISBLANK($F$3),IF(data!$D$3:$D$3000=$D$3,ROW(data!C$3:C$3000)-ROW(data!C$3)+1),IF(data!$D$3:$D$3000=$D$3,IF(data!$E$3:$E$3000=$F$3, ROW(data!C$3:C$3000)-ROW(data!C$3)+1))),ROWS(data!C$3:C389))),"")</f>
        <v/>
      </c>
      <c r="D392" s="91" t="str">
        <f t="array" ref="D392">IFERROR(INDEX(data!E$3:E$3000, SMALL(IF(ISBLANK($F$3),IF(data!$D$3:$D$3000=$D$3,ROW(data!E$3:E$3000)-ROW(data!E$3)+1),IF(data!$D$3:$D$3000=$D$3,IF(data!$E$3:$E$3000=$F$3, ROW(data!E$3:E$3000)-ROW(data!E$3)+1))),ROWS(data!E$3:E389))),"")</f>
        <v/>
      </c>
      <c r="E392" s="85" t="str">
        <f t="array" ref="E392">IFERROR(INDEX(data!F$3:F$3000, SMALL(IF(ISBLANK($F$3),IF(data!$D$3:$D$3000=$D$3,ROW(data!F$3:F$3000)-ROW(data!F$3)+1),IF(data!$D$3:$D$3000=$D$3,IF(data!$E$3:$E$3000=$F$3, ROW(data!F$3:F$3000)-ROW(data!F$3)+1))),ROWS(data!F$3:F389))),"")</f>
        <v/>
      </c>
      <c r="F392" s="85" t="str">
        <f t="array" ref="F392">IFERROR(INDEX(data!G$3:G$3000, SMALL(IF(ISBLANK($F$3),IF(data!$D$3:$D$3000=$D$3,ROW(data!G$3:G$3000)-ROW(data!G$3)+1),IF(data!$D$3:$D$3000=$D$3,IF(data!$E$3:$E$3000=$F$3, ROW(data!G$3:G$3000)-ROW(data!G$3)+1))),ROWS(data!G$3:G389))),"")</f>
        <v/>
      </c>
      <c r="G392" s="85" t="str">
        <f t="shared" si="6"/>
        <v/>
      </c>
    </row>
    <row r="393" spans="1:7">
      <c r="A393" s="88" t="str">
        <f t="array" ref="A393">IFERROR(INDEX(data!A$3:A$3000, SMALL(IF(ISBLANK($F$3),IF(data!$D$3:$D$3000=$D$3,ROW(data!A$3:A$3000)-ROW(data!A$3)+1),IF(data!$D$3:$D$3000=$D$3,IF(data!$E$3:$E$3000=$F$3, ROW(data!A$3:A$3000)-ROW(data!A$3)+1))),ROWS(data!A$3:A390))),"")</f>
        <v/>
      </c>
      <c r="B393" s="89" t="str">
        <f t="array" ref="B393">IFERROR(INDEX(data!B$3:B$3000, SMALL(IF(ISBLANK($F$3),IF(data!$D$3:$D$3000=$D$3,ROW(data!B$3:B$3000)-ROW(data!B$3)+1),IF(data!$D$3:$D$3000=$D$3,IF(data!$E$3:$E$3000=$F$3, ROW(data!B$3:B$3000)-ROW(data!B$3)+1))),ROWS(data!B$3:B390))),"")</f>
        <v/>
      </c>
      <c r="C393" s="84" t="str">
        <f t="array" ref="C393">IFERROR(INDEX(data!C$3:C$3000, SMALL(IF(ISBLANK($F$3),IF(data!$D$3:$D$3000=$D$3,ROW(data!C$3:C$3000)-ROW(data!C$3)+1),IF(data!$D$3:$D$3000=$D$3,IF(data!$E$3:$E$3000=$F$3, ROW(data!C$3:C$3000)-ROW(data!C$3)+1))),ROWS(data!C$3:C390))),"")</f>
        <v/>
      </c>
      <c r="D393" s="90" t="str">
        <f t="array" ref="D393">IFERROR(INDEX(data!E$3:E$3000, SMALL(IF(ISBLANK($F$3),IF(data!$D$3:$D$3000=$D$3,ROW(data!E$3:E$3000)-ROW(data!E$3)+1),IF(data!$D$3:$D$3000=$D$3,IF(data!$E$3:$E$3000=$F$3, ROW(data!E$3:E$3000)-ROW(data!E$3)+1))),ROWS(data!E$3:E390))),"")</f>
        <v/>
      </c>
      <c r="E393" s="85" t="str">
        <f t="array" ref="E393">IFERROR(INDEX(data!F$3:F$3000, SMALL(IF(ISBLANK($F$3),IF(data!$D$3:$D$3000=$D$3,ROW(data!F$3:F$3000)-ROW(data!F$3)+1),IF(data!$D$3:$D$3000=$D$3,IF(data!$E$3:$E$3000=$F$3, ROW(data!F$3:F$3000)-ROW(data!F$3)+1))),ROWS(data!F$3:F390))),"")</f>
        <v/>
      </c>
      <c r="F393" s="85" t="str">
        <f t="array" ref="F393">IFERROR(INDEX(data!G$3:G$3000, SMALL(IF(ISBLANK($F$3),IF(data!$D$3:$D$3000=$D$3,ROW(data!G$3:G$3000)-ROW(data!G$3)+1),IF(data!$D$3:$D$3000=$D$3,IF(data!$E$3:$E$3000=$F$3, ROW(data!G$3:G$3000)-ROW(data!G$3)+1))),ROWS(data!G$3:G390))),"")</f>
        <v/>
      </c>
      <c r="G393" s="85" t="str">
        <f t="shared" si="6"/>
        <v/>
      </c>
    </row>
    <row r="394" spans="1:7">
      <c r="A394" s="91" t="str">
        <f t="array" ref="A394">IFERROR(INDEX(data!A$3:A$3000, SMALL(IF(ISBLANK($F$3),IF(data!$D$3:$D$3000=$D$3,ROW(data!A$3:A$3000)-ROW(data!A$3)+1),IF(data!$D$3:$D$3000=$D$3,IF(data!$E$3:$E$3000=$F$3, ROW(data!A$3:A$3000)-ROW(data!A$3)+1))),ROWS(data!A$3:A391))),"")</f>
        <v/>
      </c>
      <c r="B394" s="92" t="str">
        <f t="array" ref="B394">IFERROR(INDEX(data!B$3:B$3000, SMALL(IF(ISBLANK($F$3),IF(data!$D$3:$D$3000=$D$3,ROW(data!B$3:B$3000)-ROW(data!B$3)+1),IF(data!$D$3:$D$3000=$D$3,IF(data!$E$3:$E$3000=$F$3, ROW(data!B$3:B$3000)-ROW(data!B$3)+1))),ROWS(data!B$3:B391))),"")</f>
        <v/>
      </c>
      <c r="C394" s="92" t="str">
        <f t="array" ref="C394">IFERROR(INDEX(data!C$3:C$3000, SMALL(IF(ISBLANK($F$3),IF(data!$D$3:$D$3000=$D$3,ROW(data!C$3:C$3000)-ROW(data!C$3)+1),IF(data!$D$3:$D$3000=$D$3,IF(data!$E$3:$E$3000=$F$3, ROW(data!C$3:C$3000)-ROW(data!C$3)+1))),ROWS(data!C$3:C391))),"")</f>
        <v/>
      </c>
      <c r="D394" s="91" t="str">
        <f t="array" ref="D394">IFERROR(INDEX(data!E$3:E$3000, SMALL(IF(ISBLANK($F$3),IF(data!$D$3:$D$3000=$D$3,ROW(data!E$3:E$3000)-ROW(data!E$3)+1),IF(data!$D$3:$D$3000=$D$3,IF(data!$E$3:$E$3000=$F$3, ROW(data!E$3:E$3000)-ROW(data!E$3)+1))),ROWS(data!E$3:E391))),"")</f>
        <v/>
      </c>
      <c r="E394" s="85" t="str">
        <f t="array" ref="E394">IFERROR(INDEX(data!F$3:F$3000, SMALL(IF(ISBLANK($F$3),IF(data!$D$3:$D$3000=$D$3,ROW(data!F$3:F$3000)-ROW(data!F$3)+1),IF(data!$D$3:$D$3000=$D$3,IF(data!$E$3:$E$3000=$F$3, ROW(data!F$3:F$3000)-ROW(data!F$3)+1))),ROWS(data!F$3:F391))),"")</f>
        <v/>
      </c>
      <c r="F394" s="85" t="str">
        <f t="array" ref="F394">IFERROR(INDEX(data!G$3:G$3000, SMALL(IF(ISBLANK($F$3),IF(data!$D$3:$D$3000=$D$3,ROW(data!G$3:G$3000)-ROW(data!G$3)+1),IF(data!$D$3:$D$3000=$D$3,IF(data!$E$3:$E$3000=$F$3, ROW(data!G$3:G$3000)-ROW(data!G$3)+1))),ROWS(data!G$3:G391))),"")</f>
        <v/>
      </c>
      <c r="G394" s="85" t="str">
        <f t="shared" si="6"/>
        <v/>
      </c>
    </row>
    <row r="395" spans="1:7">
      <c r="A395" s="88" t="str">
        <f t="array" ref="A395">IFERROR(INDEX(data!A$3:A$3000, SMALL(IF(ISBLANK($F$3),IF(data!$D$3:$D$3000=$D$3,ROW(data!A$3:A$3000)-ROW(data!A$3)+1),IF(data!$D$3:$D$3000=$D$3,IF(data!$E$3:$E$3000=$F$3, ROW(data!A$3:A$3000)-ROW(data!A$3)+1))),ROWS(data!A$3:A392))),"")</f>
        <v/>
      </c>
      <c r="B395" s="89" t="str">
        <f t="array" ref="B395">IFERROR(INDEX(data!B$3:B$3000, SMALL(IF(ISBLANK($F$3),IF(data!$D$3:$D$3000=$D$3,ROW(data!B$3:B$3000)-ROW(data!B$3)+1),IF(data!$D$3:$D$3000=$D$3,IF(data!$E$3:$E$3000=$F$3, ROW(data!B$3:B$3000)-ROW(data!B$3)+1))),ROWS(data!B$3:B392))),"")</f>
        <v/>
      </c>
      <c r="C395" s="84" t="str">
        <f t="array" ref="C395">IFERROR(INDEX(data!C$3:C$3000, SMALL(IF(ISBLANK($F$3),IF(data!$D$3:$D$3000=$D$3,ROW(data!C$3:C$3000)-ROW(data!C$3)+1),IF(data!$D$3:$D$3000=$D$3,IF(data!$E$3:$E$3000=$F$3, ROW(data!C$3:C$3000)-ROW(data!C$3)+1))),ROWS(data!C$3:C392))),"")</f>
        <v/>
      </c>
      <c r="D395" s="90" t="str">
        <f t="array" ref="D395">IFERROR(INDEX(data!E$3:E$3000, SMALL(IF(ISBLANK($F$3),IF(data!$D$3:$D$3000=$D$3,ROW(data!E$3:E$3000)-ROW(data!E$3)+1),IF(data!$D$3:$D$3000=$D$3,IF(data!$E$3:$E$3000=$F$3, ROW(data!E$3:E$3000)-ROW(data!E$3)+1))),ROWS(data!E$3:E392))),"")</f>
        <v/>
      </c>
      <c r="E395" s="85" t="str">
        <f t="array" ref="E395">IFERROR(INDEX(data!F$3:F$3000, SMALL(IF(ISBLANK($F$3),IF(data!$D$3:$D$3000=$D$3,ROW(data!F$3:F$3000)-ROW(data!F$3)+1),IF(data!$D$3:$D$3000=$D$3,IF(data!$E$3:$E$3000=$F$3, ROW(data!F$3:F$3000)-ROW(data!F$3)+1))),ROWS(data!F$3:F392))),"")</f>
        <v/>
      </c>
      <c r="F395" s="85" t="str">
        <f t="array" ref="F395">IFERROR(INDEX(data!G$3:G$3000, SMALL(IF(ISBLANK($F$3),IF(data!$D$3:$D$3000=$D$3,ROW(data!G$3:G$3000)-ROW(data!G$3)+1),IF(data!$D$3:$D$3000=$D$3,IF(data!$E$3:$E$3000=$F$3, ROW(data!G$3:G$3000)-ROW(data!G$3)+1))),ROWS(data!G$3:G392))),"")</f>
        <v/>
      </c>
      <c r="G395" s="85" t="str">
        <f t="shared" si="6"/>
        <v/>
      </c>
    </row>
    <row r="396" spans="1:7">
      <c r="A396" s="91" t="str">
        <f t="array" ref="A396">IFERROR(INDEX(data!A$3:A$3000, SMALL(IF(ISBLANK($F$3),IF(data!$D$3:$D$3000=$D$3,ROW(data!A$3:A$3000)-ROW(data!A$3)+1),IF(data!$D$3:$D$3000=$D$3,IF(data!$E$3:$E$3000=$F$3, ROW(data!A$3:A$3000)-ROW(data!A$3)+1))),ROWS(data!A$3:A393))),"")</f>
        <v/>
      </c>
      <c r="B396" s="92" t="str">
        <f t="array" ref="B396">IFERROR(INDEX(data!B$3:B$3000, SMALL(IF(ISBLANK($F$3),IF(data!$D$3:$D$3000=$D$3,ROW(data!B$3:B$3000)-ROW(data!B$3)+1),IF(data!$D$3:$D$3000=$D$3,IF(data!$E$3:$E$3000=$F$3, ROW(data!B$3:B$3000)-ROW(data!B$3)+1))),ROWS(data!B$3:B393))),"")</f>
        <v/>
      </c>
      <c r="C396" s="92" t="str">
        <f t="array" ref="C396">IFERROR(INDEX(data!C$3:C$3000, SMALL(IF(ISBLANK($F$3),IF(data!$D$3:$D$3000=$D$3,ROW(data!C$3:C$3000)-ROW(data!C$3)+1),IF(data!$D$3:$D$3000=$D$3,IF(data!$E$3:$E$3000=$F$3, ROW(data!C$3:C$3000)-ROW(data!C$3)+1))),ROWS(data!C$3:C393))),"")</f>
        <v/>
      </c>
      <c r="D396" s="91" t="str">
        <f t="array" ref="D396">IFERROR(INDEX(data!E$3:E$3000, SMALL(IF(ISBLANK($F$3),IF(data!$D$3:$D$3000=$D$3,ROW(data!E$3:E$3000)-ROW(data!E$3)+1),IF(data!$D$3:$D$3000=$D$3,IF(data!$E$3:$E$3000=$F$3, ROW(data!E$3:E$3000)-ROW(data!E$3)+1))),ROWS(data!E$3:E393))),"")</f>
        <v/>
      </c>
      <c r="E396" s="85" t="str">
        <f t="array" ref="E396">IFERROR(INDEX(data!F$3:F$3000, SMALL(IF(ISBLANK($F$3),IF(data!$D$3:$D$3000=$D$3,ROW(data!F$3:F$3000)-ROW(data!F$3)+1),IF(data!$D$3:$D$3000=$D$3,IF(data!$E$3:$E$3000=$F$3, ROW(data!F$3:F$3000)-ROW(data!F$3)+1))),ROWS(data!F$3:F393))),"")</f>
        <v/>
      </c>
      <c r="F396" s="85" t="str">
        <f t="array" ref="F396">IFERROR(INDEX(data!G$3:G$3000, SMALL(IF(ISBLANK($F$3),IF(data!$D$3:$D$3000=$D$3,ROW(data!G$3:G$3000)-ROW(data!G$3)+1),IF(data!$D$3:$D$3000=$D$3,IF(data!$E$3:$E$3000=$F$3, ROW(data!G$3:G$3000)-ROW(data!G$3)+1))),ROWS(data!G$3:G393))),"")</f>
        <v/>
      </c>
      <c r="G396" s="85" t="str">
        <f t="shared" si="6"/>
        <v/>
      </c>
    </row>
    <row r="397" spans="1:7">
      <c r="A397" s="88" t="str">
        <f t="array" ref="A397">IFERROR(INDEX(data!A$3:A$3000, SMALL(IF(ISBLANK($F$3),IF(data!$D$3:$D$3000=$D$3,ROW(data!A$3:A$3000)-ROW(data!A$3)+1),IF(data!$D$3:$D$3000=$D$3,IF(data!$E$3:$E$3000=$F$3, ROW(data!A$3:A$3000)-ROW(data!A$3)+1))),ROWS(data!A$3:A394))),"")</f>
        <v/>
      </c>
      <c r="B397" s="89" t="str">
        <f t="array" ref="B397">IFERROR(INDEX(data!B$3:B$3000, SMALL(IF(ISBLANK($F$3),IF(data!$D$3:$D$3000=$D$3,ROW(data!B$3:B$3000)-ROW(data!B$3)+1),IF(data!$D$3:$D$3000=$D$3,IF(data!$E$3:$E$3000=$F$3, ROW(data!B$3:B$3000)-ROW(data!B$3)+1))),ROWS(data!B$3:B394))),"")</f>
        <v/>
      </c>
      <c r="C397" s="84" t="str">
        <f t="array" ref="C397">IFERROR(INDEX(data!C$3:C$3000, SMALL(IF(ISBLANK($F$3),IF(data!$D$3:$D$3000=$D$3,ROW(data!C$3:C$3000)-ROW(data!C$3)+1),IF(data!$D$3:$D$3000=$D$3,IF(data!$E$3:$E$3000=$F$3, ROW(data!C$3:C$3000)-ROW(data!C$3)+1))),ROWS(data!C$3:C394))),"")</f>
        <v/>
      </c>
      <c r="D397" s="90" t="str">
        <f t="array" ref="D397">IFERROR(INDEX(data!E$3:E$3000, SMALL(IF(ISBLANK($F$3),IF(data!$D$3:$D$3000=$D$3,ROW(data!E$3:E$3000)-ROW(data!E$3)+1),IF(data!$D$3:$D$3000=$D$3,IF(data!$E$3:$E$3000=$F$3, ROW(data!E$3:E$3000)-ROW(data!E$3)+1))),ROWS(data!E$3:E394))),"")</f>
        <v/>
      </c>
      <c r="E397" s="85" t="str">
        <f t="array" ref="E397">IFERROR(INDEX(data!F$3:F$3000, SMALL(IF(ISBLANK($F$3),IF(data!$D$3:$D$3000=$D$3,ROW(data!F$3:F$3000)-ROW(data!F$3)+1),IF(data!$D$3:$D$3000=$D$3,IF(data!$E$3:$E$3000=$F$3, ROW(data!F$3:F$3000)-ROW(data!F$3)+1))),ROWS(data!F$3:F394))),"")</f>
        <v/>
      </c>
      <c r="F397" s="85" t="str">
        <f t="array" ref="F397">IFERROR(INDEX(data!G$3:G$3000, SMALL(IF(ISBLANK($F$3),IF(data!$D$3:$D$3000=$D$3,ROW(data!G$3:G$3000)-ROW(data!G$3)+1),IF(data!$D$3:$D$3000=$D$3,IF(data!$E$3:$E$3000=$F$3, ROW(data!G$3:G$3000)-ROW(data!G$3)+1))),ROWS(data!G$3:G394))),"")</f>
        <v/>
      </c>
      <c r="G397" s="85" t="str">
        <f t="shared" si="6"/>
        <v/>
      </c>
    </row>
    <row r="398" spans="1:7">
      <c r="A398" s="91" t="str">
        <f t="array" ref="A398">IFERROR(INDEX(data!A$3:A$3000, SMALL(IF(ISBLANK($F$3),IF(data!$D$3:$D$3000=$D$3,ROW(data!A$3:A$3000)-ROW(data!A$3)+1),IF(data!$D$3:$D$3000=$D$3,IF(data!$E$3:$E$3000=$F$3, ROW(data!A$3:A$3000)-ROW(data!A$3)+1))),ROWS(data!A$3:A395))),"")</f>
        <v/>
      </c>
      <c r="B398" s="92" t="str">
        <f t="array" ref="B398">IFERROR(INDEX(data!B$3:B$3000, SMALL(IF(ISBLANK($F$3),IF(data!$D$3:$D$3000=$D$3,ROW(data!B$3:B$3000)-ROW(data!B$3)+1),IF(data!$D$3:$D$3000=$D$3,IF(data!$E$3:$E$3000=$F$3, ROW(data!B$3:B$3000)-ROW(data!B$3)+1))),ROWS(data!B$3:B395))),"")</f>
        <v/>
      </c>
      <c r="C398" s="92" t="str">
        <f t="array" ref="C398">IFERROR(INDEX(data!C$3:C$3000, SMALL(IF(ISBLANK($F$3),IF(data!$D$3:$D$3000=$D$3,ROW(data!C$3:C$3000)-ROW(data!C$3)+1),IF(data!$D$3:$D$3000=$D$3,IF(data!$E$3:$E$3000=$F$3, ROW(data!C$3:C$3000)-ROW(data!C$3)+1))),ROWS(data!C$3:C395))),"")</f>
        <v/>
      </c>
      <c r="D398" s="91" t="str">
        <f t="array" ref="D398">IFERROR(INDEX(data!E$3:E$3000, SMALL(IF(ISBLANK($F$3),IF(data!$D$3:$D$3000=$D$3,ROW(data!E$3:E$3000)-ROW(data!E$3)+1),IF(data!$D$3:$D$3000=$D$3,IF(data!$E$3:$E$3000=$F$3, ROW(data!E$3:E$3000)-ROW(data!E$3)+1))),ROWS(data!E$3:E395))),"")</f>
        <v/>
      </c>
      <c r="E398" s="85" t="str">
        <f t="array" ref="E398">IFERROR(INDEX(data!F$3:F$3000, SMALL(IF(ISBLANK($F$3),IF(data!$D$3:$D$3000=$D$3,ROW(data!F$3:F$3000)-ROW(data!F$3)+1),IF(data!$D$3:$D$3000=$D$3,IF(data!$E$3:$E$3000=$F$3, ROW(data!F$3:F$3000)-ROW(data!F$3)+1))),ROWS(data!F$3:F395))),"")</f>
        <v/>
      </c>
      <c r="F398" s="85" t="str">
        <f t="array" ref="F398">IFERROR(INDEX(data!G$3:G$3000, SMALL(IF(ISBLANK($F$3),IF(data!$D$3:$D$3000=$D$3,ROW(data!G$3:G$3000)-ROW(data!G$3)+1),IF(data!$D$3:$D$3000=$D$3,IF(data!$E$3:$E$3000=$F$3, ROW(data!G$3:G$3000)-ROW(data!G$3)+1))),ROWS(data!G$3:G395))),"")</f>
        <v/>
      </c>
      <c r="G398" s="85" t="str">
        <f t="shared" si="6"/>
        <v/>
      </c>
    </row>
    <row r="399" spans="1:7">
      <c r="A399" s="88" t="str">
        <f t="array" ref="A399">IFERROR(INDEX(data!A$3:A$3000, SMALL(IF(ISBLANK($F$3),IF(data!$D$3:$D$3000=$D$3,ROW(data!A$3:A$3000)-ROW(data!A$3)+1),IF(data!$D$3:$D$3000=$D$3,IF(data!$E$3:$E$3000=$F$3, ROW(data!A$3:A$3000)-ROW(data!A$3)+1))),ROWS(data!A$3:A396))),"")</f>
        <v/>
      </c>
      <c r="B399" s="89" t="str">
        <f t="array" ref="B399">IFERROR(INDEX(data!B$3:B$3000, SMALL(IF(ISBLANK($F$3),IF(data!$D$3:$D$3000=$D$3,ROW(data!B$3:B$3000)-ROW(data!B$3)+1),IF(data!$D$3:$D$3000=$D$3,IF(data!$E$3:$E$3000=$F$3, ROW(data!B$3:B$3000)-ROW(data!B$3)+1))),ROWS(data!B$3:B396))),"")</f>
        <v/>
      </c>
      <c r="C399" s="84" t="str">
        <f t="array" ref="C399">IFERROR(INDEX(data!C$3:C$3000, SMALL(IF(ISBLANK($F$3),IF(data!$D$3:$D$3000=$D$3,ROW(data!C$3:C$3000)-ROW(data!C$3)+1),IF(data!$D$3:$D$3000=$D$3,IF(data!$E$3:$E$3000=$F$3, ROW(data!C$3:C$3000)-ROW(data!C$3)+1))),ROWS(data!C$3:C396))),"")</f>
        <v/>
      </c>
      <c r="D399" s="90" t="str">
        <f t="array" ref="D399">IFERROR(INDEX(data!E$3:E$3000, SMALL(IF(ISBLANK($F$3),IF(data!$D$3:$D$3000=$D$3,ROW(data!E$3:E$3000)-ROW(data!E$3)+1),IF(data!$D$3:$D$3000=$D$3,IF(data!$E$3:$E$3000=$F$3, ROW(data!E$3:E$3000)-ROW(data!E$3)+1))),ROWS(data!E$3:E396))),"")</f>
        <v/>
      </c>
      <c r="E399" s="85" t="str">
        <f t="array" ref="E399">IFERROR(INDEX(data!F$3:F$3000, SMALL(IF(ISBLANK($F$3),IF(data!$D$3:$D$3000=$D$3,ROW(data!F$3:F$3000)-ROW(data!F$3)+1),IF(data!$D$3:$D$3000=$D$3,IF(data!$E$3:$E$3000=$F$3, ROW(data!F$3:F$3000)-ROW(data!F$3)+1))),ROWS(data!F$3:F396))),"")</f>
        <v/>
      </c>
      <c r="F399" s="85" t="str">
        <f t="array" ref="F399">IFERROR(INDEX(data!G$3:G$3000, SMALL(IF(ISBLANK($F$3),IF(data!$D$3:$D$3000=$D$3,ROW(data!G$3:G$3000)-ROW(data!G$3)+1),IF(data!$D$3:$D$3000=$D$3,IF(data!$E$3:$E$3000=$F$3, ROW(data!G$3:G$3000)-ROW(data!G$3)+1))),ROWS(data!G$3:G396))),"")</f>
        <v/>
      </c>
      <c r="G399" s="85" t="str">
        <f t="shared" si="6"/>
        <v/>
      </c>
    </row>
    <row r="400" spans="1:7">
      <c r="A400" s="91" t="str">
        <f t="array" ref="A400">IFERROR(INDEX(data!A$3:A$3000, SMALL(IF(ISBLANK($F$3),IF(data!$D$3:$D$3000=$D$3,ROW(data!A$3:A$3000)-ROW(data!A$3)+1),IF(data!$D$3:$D$3000=$D$3,IF(data!$E$3:$E$3000=$F$3, ROW(data!A$3:A$3000)-ROW(data!A$3)+1))),ROWS(data!A$3:A397))),"")</f>
        <v/>
      </c>
      <c r="B400" s="92" t="str">
        <f t="array" ref="B400">IFERROR(INDEX(data!B$3:B$3000, SMALL(IF(ISBLANK($F$3),IF(data!$D$3:$D$3000=$D$3,ROW(data!B$3:B$3000)-ROW(data!B$3)+1),IF(data!$D$3:$D$3000=$D$3,IF(data!$E$3:$E$3000=$F$3, ROW(data!B$3:B$3000)-ROW(data!B$3)+1))),ROWS(data!B$3:B397))),"")</f>
        <v/>
      </c>
      <c r="C400" s="92" t="str">
        <f t="array" ref="C400">IFERROR(INDEX(data!C$3:C$3000, SMALL(IF(ISBLANK($F$3),IF(data!$D$3:$D$3000=$D$3,ROW(data!C$3:C$3000)-ROW(data!C$3)+1),IF(data!$D$3:$D$3000=$D$3,IF(data!$E$3:$E$3000=$F$3, ROW(data!C$3:C$3000)-ROW(data!C$3)+1))),ROWS(data!C$3:C397))),"")</f>
        <v/>
      </c>
      <c r="D400" s="91" t="str">
        <f t="array" ref="D400">IFERROR(INDEX(data!E$3:E$3000, SMALL(IF(ISBLANK($F$3),IF(data!$D$3:$D$3000=$D$3,ROW(data!E$3:E$3000)-ROW(data!E$3)+1),IF(data!$D$3:$D$3000=$D$3,IF(data!$E$3:$E$3000=$F$3, ROW(data!E$3:E$3000)-ROW(data!E$3)+1))),ROWS(data!E$3:E397))),"")</f>
        <v/>
      </c>
      <c r="E400" s="85" t="str">
        <f t="array" ref="E400">IFERROR(INDEX(data!F$3:F$3000, SMALL(IF(ISBLANK($F$3),IF(data!$D$3:$D$3000=$D$3,ROW(data!F$3:F$3000)-ROW(data!F$3)+1),IF(data!$D$3:$D$3000=$D$3,IF(data!$E$3:$E$3000=$F$3, ROW(data!F$3:F$3000)-ROW(data!F$3)+1))),ROWS(data!F$3:F397))),"")</f>
        <v/>
      </c>
      <c r="F400" s="85" t="str">
        <f t="array" ref="F400">IFERROR(INDEX(data!G$3:G$3000, SMALL(IF(ISBLANK($F$3),IF(data!$D$3:$D$3000=$D$3,ROW(data!G$3:G$3000)-ROW(data!G$3)+1),IF(data!$D$3:$D$3000=$D$3,IF(data!$E$3:$E$3000=$F$3, ROW(data!G$3:G$3000)-ROW(data!G$3)+1))),ROWS(data!G$3:G397))),"")</f>
        <v/>
      </c>
      <c r="G400" s="85" t="str">
        <f t="shared" si="6"/>
        <v/>
      </c>
    </row>
    <row r="401" spans="1:7">
      <c r="A401" s="88" t="str">
        <f t="array" ref="A401">IFERROR(INDEX(data!A$3:A$3000, SMALL(IF(ISBLANK($F$3),IF(data!$D$3:$D$3000=$D$3,ROW(data!A$3:A$3000)-ROW(data!A$3)+1),IF(data!$D$3:$D$3000=$D$3,IF(data!$E$3:$E$3000=$F$3, ROW(data!A$3:A$3000)-ROW(data!A$3)+1))),ROWS(data!A$3:A398))),"")</f>
        <v/>
      </c>
      <c r="B401" s="89" t="str">
        <f t="array" ref="B401">IFERROR(INDEX(data!B$3:B$3000, SMALL(IF(ISBLANK($F$3),IF(data!$D$3:$D$3000=$D$3,ROW(data!B$3:B$3000)-ROW(data!B$3)+1),IF(data!$D$3:$D$3000=$D$3,IF(data!$E$3:$E$3000=$F$3, ROW(data!B$3:B$3000)-ROW(data!B$3)+1))),ROWS(data!B$3:B398))),"")</f>
        <v/>
      </c>
      <c r="C401" s="84" t="str">
        <f t="array" ref="C401">IFERROR(INDEX(data!C$3:C$3000, SMALL(IF(ISBLANK($F$3),IF(data!$D$3:$D$3000=$D$3,ROW(data!C$3:C$3000)-ROW(data!C$3)+1),IF(data!$D$3:$D$3000=$D$3,IF(data!$E$3:$E$3000=$F$3, ROW(data!C$3:C$3000)-ROW(data!C$3)+1))),ROWS(data!C$3:C398))),"")</f>
        <v/>
      </c>
      <c r="D401" s="90" t="str">
        <f t="array" ref="D401">IFERROR(INDEX(data!E$3:E$3000, SMALL(IF(ISBLANK($F$3),IF(data!$D$3:$D$3000=$D$3,ROW(data!E$3:E$3000)-ROW(data!E$3)+1),IF(data!$D$3:$D$3000=$D$3,IF(data!$E$3:$E$3000=$F$3, ROW(data!E$3:E$3000)-ROW(data!E$3)+1))),ROWS(data!E$3:E398))),"")</f>
        <v/>
      </c>
      <c r="E401" s="85" t="str">
        <f t="array" ref="E401">IFERROR(INDEX(data!F$3:F$3000, SMALL(IF(ISBLANK($F$3),IF(data!$D$3:$D$3000=$D$3,ROW(data!F$3:F$3000)-ROW(data!F$3)+1),IF(data!$D$3:$D$3000=$D$3,IF(data!$E$3:$E$3000=$F$3, ROW(data!F$3:F$3000)-ROW(data!F$3)+1))),ROWS(data!F$3:F398))),"")</f>
        <v/>
      </c>
      <c r="F401" s="85" t="str">
        <f t="array" ref="F401">IFERROR(INDEX(data!G$3:G$3000, SMALL(IF(ISBLANK($F$3),IF(data!$D$3:$D$3000=$D$3,ROW(data!G$3:G$3000)-ROW(data!G$3)+1),IF(data!$D$3:$D$3000=$D$3,IF(data!$E$3:$E$3000=$F$3, ROW(data!G$3:G$3000)-ROW(data!G$3)+1))),ROWS(data!G$3:G398))),"")</f>
        <v/>
      </c>
      <c r="G401" s="85" t="str">
        <f t="shared" si="6"/>
        <v/>
      </c>
    </row>
    <row r="402" spans="1:7">
      <c r="A402" s="91" t="str">
        <f t="array" ref="A402">IFERROR(INDEX(data!A$3:A$3000, SMALL(IF(ISBLANK($F$3),IF(data!$D$3:$D$3000=$D$3,ROW(data!A$3:A$3000)-ROW(data!A$3)+1),IF(data!$D$3:$D$3000=$D$3,IF(data!$E$3:$E$3000=$F$3, ROW(data!A$3:A$3000)-ROW(data!A$3)+1))),ROWS(data!A$3:A399))),"")</f>
        <v/>
      </c>
      <c r="B402" s="92" t="str">
        <f t="array" ref="B402">IFERROR(INDEX(data!B$3:B$3000, SMALL(IF(ISBLANK($F$3),IF(data!$D$3:$D$3000=$D$3,ROW(data!B$3:B$3000)-ROW(data!B$3)+1),IF(data!$D$3:$D$3000=$D$3,IF(data!$E$3:$E$3000=$F$3, ROW(data!B$3:B$3000)-ROW(data!B$3)+1))),ROWS(data!B$3:B399))),"")</f>
        <v/>
      </c>
      <c r="C402" s="92" t="str">
        <f t="array" ref="C402">IFERROR(INDEX(data!C$3:C$3000, SMALL(IF(ISBLANK($F$3),IF(data!$D$3:$D$3000=$D$3,ROW(data!C$3:C$3000)-ROW(data!C$3)+1),IF(data!$D$3:$D$3000=$D$3,IF(data!$E$3:$E$3000=$F$3, ROW(data!C$3:C$3000)-ROW(data!C$3)+1))),ROWS(data!C$3:C399))),"")</f>
        <v/>
      </c>
      <c r="D402" s="91" t="str">
        <f t="array" ref="D402">IFERROR(INDEX(data!E$3:E$3000, SMALL(IF(ISBLANK($F$3),IF(data!$D$3:$D$3000=$D$3,ROW(data!E$3:E$3000)-ROW(data!E$3)+1),IF(data!$D$3:$D$3000=$D$3,IF(data!$E$3:$E$3000=$F$3, ROW(data!E$3:E$3000)-ROW(data!E$3)+1))),ROWS(data!E$3:E399))),"")</f>
        <v/>
      </c>
      <c r="E402" s="85" t="str">
        <f t="array" ref="E402">IFERROR(INDEX(data!F$3:F$3000, SMALL(IF(ISBLANK($F$3),IF(data!$D$3:$D$3000=$D$3,ROW(data!F$3:F$3000)-ROW(data!F$3)+1),IF(data!$D$3:$D$3000=$D$3,IF(data!$E$3:$E$3000=$F$3, ROW(data!F$3:F$3000)-ROW(data!F$3)+1))),ROWS(data!F$3:F399))),"")</f>
        <v/>
      </c>
      <c r="F402" s="85" t="str">
        <f t="array" ref="F402">IFERROR(INDEX(data!G$3:G$3000, SMALL(IF(ISBLANK($F$3),IF(data!$D$3:$D$3000=$D$3,ROW(data!G$3:G$3000)-ROW(data!G$3)+1),IF(data!$D$3:$D$3000=$D$3,IF(data!$E$3:$E$3000=$F$3, ROW(data!G$3:G$3000)-ROW(data!G$3)+1))),ROWS(data!G$3:G399))),"")</f>
        <v/>
      </c>
      <c r="G402" s="85" t="str">
        <f t="shared" si="6"/>
        <v/>
      </c>
    </row>
    <row r="403" spans="1:7">
      <c r="A403" s="88" t="str">
        <f t="array" ref="A403">IFERROR(INDEX(data!A$3:A$3000, SMALL(IF(ISBLANK($F$3),IF(data!$D$3:$D$3000=$D$3,ROW(data!A$3:A$3000)-ROW(data!A$3)+1),IF(data!$D$3:$D$3000=$D$3,IF(data!$E$3:$E$3000=$F$3, ROW(data!A$3:A$3000)-ROW(data!A$3)+1))),ROWS(data!A$3:A400))),"")</f>
        <v/>
      </c>
      <c r="B403" s="89" t="str">
        <f t="array" ref="B403">IFERROR(INDEX(data!B$3:B$3000, SMALL(IF(ISBLANK($F$3),IF(data!$D$3:$D$3000=$D$3,ROW(data!B$3:B$3000)-ROW(data!B$3)+1),IF(data!$D$3:$D$3000=$D$3,IF(data!$E$3:$E$3000=$F$3, ROW(data!B$3:B$3000)-ROW(data!B$3)+1))),ROWS(data!B$3:B400))),"")</f>
        <v/>
      </c>
      <c r="C403" s="84" t="str">
        <f t="array" ref="C403">IFERROR(INDEX(data!C$3:C$3000, SMALL(IF(ISBLANK($F$3),IF(data!$D$3:$D$3000=$D$3,ROW(data!C$3:C$3000)-ROW(data!C$3)+1),IF(data!$D$3:$D$3000=$D$3,IF(data!$E$3:$E$3000=$F$3, ROW(data!C$3:C$3000)-ROW(data!C$3)+1))),ROWS(data!C$3:C400))),"")</f>
        <v/>
      </c>
      <c r="D403" s="90" t="str">
        <f t="array" ref="D403">IFERROR(INDEX(data!E$3:E$3000, SMALL(IF(ISBLANK($F$3),IF(data!$D$3:$D$3000=$D$3,ROW(data!E$3:E$3000)-ROW(data!E$3)+1),IF(data!$D$3:$D$3000=$D$3,IF(data!$E$3:$E$3000=$F$3, ROW(data!E$3:E$3000)-ROW(data!E$3)+1))),ROWS(data!E$3:E400))),"")</f>
        <v/>
      </c>
      <c r="E403" s="85" t="str">
        <f t="array" ref="E403">IFERROR(INDEX(data!F$3:F$3000, SMALL(IF(ISBLANK($F$3),IF(data!$D$3:$D$3000=$D$3,ROW(data!F$3:F$3000)-ROW(data!F$3)+1),IF(data!$D$3:$D$3000=$D$3,IF(data!$E$3:$E$3000=$F$3, ROW(data!F$3:F$3000)-ROW(data!F$3)+1))),ROWS(data!F$3:F400))),"")</f>
        <v/>
      </c>
      <c r="F403" s="85" t="str">
        <f t="array" ref="F403">IFERROR(INDEX(data!G$3:G$3000, SMALL(IF(ISBLANK($F$3),IF(data!$D$3:$D$3000=$D$3,ROW(data!G$3:G$3000)-ROW(data!G$3)+1),IF(data!$D$3:$D$3000=$D$3,IF(data!$E$3:$E$3000=$F$3, ROW(data!G$3:G$3000)-ROW(data!G$3)+1))),ROWS(data!G$3:G400))),"")</f>
        <v/>
      </c>
      <c r="G403" s="85" t="str">
        <f t="shared" si="6"/>
        <v/>
      </c>
    </row>
    <row r="404" spans="1:7">
      <c r="A404" s="91" t="str">
        <f t="array" ref="A404">IFERROR(INDEX(data!A$3:A$3000, SMALL(IF(ISBLANK($F$3),IF(data!$D$3:$D$3000=$D$3,ROW(data!A$3:A$3000)-ROW(data!A$3)+1),IF(data!$D$3:$D$3000=$D$3,IF(data!$E$3:$E$3000=$F$3, ROW(data!A$3:A$3000)-ROW(data!A$3)+1))),ROWS(data!A$3:A401))),"")</f>
        <v/>
      </c>
      <c r="B404" s="92" t="str">
        <f t="array" ref="B404">IFERROR(INDEX(data!B$3:B$3000, SMALL(IF(ISBLANK($F$3),IF(data!$D$3:$D$3000=$D$3,ROW(data!B$3:B$3000)-ROW(data!B$3)+1),IF(data!$D$3:$D$3000=$D$3,IF(data!$E$3:$E$3000=$F$3, ROW(data!B$3:B$3000)-ROW(data!B$3)+1))),ROWS(data!B$3:B401))),"")</f>
        <v/>
      </c>
      <c r="C404" s="92" t="str">
        <f t="array" ref="C404">IFERROR(INDEX(data!C$3:C$3000, SMALL(IF(ISBLANK($F$3),IF(data!$D$3:$D$3000=$D$3,ROW(data!C$3:C$3000)-ROW(data!C$3)+1),IF(data!$D$3:$D$3000=$D$3,IF(data!$E$3:$E$3000=$F$3, ROW(data!C$3:C$3000)-ROW(data!C$3)+1))),ROWS(data!C$3:C401))),"")</f>
        <v/>
      </c>
      <c r="D404" s="91" t="str">
        <f t="array" ref="D404">IFERROR(INDEX(data!E$3:E$3000, SMALL(IF(ISBLANK($F$3),IF(data!$D$3:$D$3000=$D$3,ROW(data!E$3:E$3000)-ROW(data!E$3)+1),IF(data!$D$3:$D$3000=$D$3,IF(data!$E$3:$E$3000=$F$3, ROW(data!E$3:E$3000)-ROW(data!E$3)+1))),ROWS(data!E$3:E401))),"")</f>
        <v/>
      </c>
      <c r="E404" s="85" t="str">
        <f t="array" ref="E404">IFERROR(INDEX(data!F$3:F$3000, SMALL(IF(ISBLANK($F$3),IF(data!$D$3:$D$3000=$D$3,ROW(data!F$3:F$3000)-ROW(data!F$3)+1),IF(data!$D$3:$D$3000=$D$3,IF(data!$E$3:$E$3000=$F$3, ROW(data!F$3:F$3000)-ROW(data!F$3)+1))),ROWS(data!F$3:F401))),"")</f>
        <v/>
      </c>
      <c r="F404" s="85" t="str">
        <f t="array" ref="F404">IFERROR(INDEX(data!G$3:G$3000, SMALL(IF(ISBLANK($F$3),IF(data!$D$3:$D$3000=$D$3,ROW(data!G$3:G$3000)-ROW(data!G$3)+1),IF(data!$D$3:$D$3000=$D$3,IF(data!$E$3:$E$3000=$F$3, ROW(data!G$3:G$3000)-ROW(data!G$3)+1))),ROWS(data!G$3:G401))),"")</f>
        <v/>
      </c>
      <c r="G404" s="85" t="str">
        <f t="shared" si="6"/>
        <v/>
      </c>
    </row>
    <row r="405" spans="1:7">
      <c r="A405" s="88" t="str">
        <f t="array" ref="A405">IFERROR(INDEX(data!A$3:A$3000, SMALL(IF(ISBLANK($F$3),IF(data!$D$3:$D$3000=$D$3,ROW(data!A$3:A$3000)-ROW(data!A$3)+1),IF(data!$D$3:$D$3000=$D$3,IF(data!$E$3:$E$3000=$F$3, ROW(data!A$3:A$3000)-ROW(data!A$3)+1))),ROWS(data!A$3:A402))),"")</f>
        <v/>
      </c>
      <c r="B405" s="89" t="str">
        <f t="array" ref="B405">IFERROR(INDEX(data!B$3:B$3000, SMALL(IF(ISBLANK($F$3),IF(data!$D$3:$D$3000=$D$3,ROW(data!B$3:B$3000)-ROW(data!B$3)+1),IF(data!$D$3:$D$3000=$D$3,IF(data!$E$3:$E$3000=$F$3, ROW(data!B$3:B$3000)-ROW(data!B$3)+1))),ROWS(data!B$3:B402))),"")</f>
        <v/>
      </c>
      <c r="C405" s="84" t="str">
        <f t="array" ref="C405">IFERROR(INDEX(data!C$3:C$3000, SMALL(IF(ISBLANK($F$3),IF(data!$D$3:$D$3000=$D$3,ROW(data!C$3:C$3000)-ROW(data!C$3)+1),IF(data!$D$3:$D$3000=$D$3,IF(data!$E$3:$E$3000=$F$3, ROW(data!C$3:C$3000)-ROW(data!C$3)+1))),ROWS(data!C$3:C402))),"")</f>
        <v/>
      </c>
      <c r="D405" s="90" t="str">
        <f t="array" ref="D405">IFERROR(INDEX(data!E$3:E$3000, SMALL(IF(ISBLANK($F$3),IF(data!$D$3:$D$3000=$D$3,ROW(data!E$3:E$3000)-ROW(data!E$3)+1),IF(data!$D$3:$D$3000=$D$3,IF(data!$E$3:$E$3000=$F$3, ROW(data!E$3:E$3000)-ROW(data!E$3)+1))),ROWS(data!E$3:E402))),"")</f>
        <v/>
      </c>
      <c r="E405" s="85" t="str">
        <f t="array" ref="E405">IFERROR(INDEX(data!F$3:F$3000, SMALL(IF(ISBLANK($F$3),IF(data!$D$3:$D$3000=$D$3,ROW(data!F$3:F$3000)-ROW(data!F$3)+1),IF(data!$D$3:$D$3000=$D$3,IF(data!$E$3:$E$3000=$F$3, ROW(data!F$3:F$3000)-ROW(data!F$3)+1))),ROWS(data!F$3:F402))),"")</f>
        <v/>
      </c>
      <c r="F405" s="85" t="str">
        <f t="array" ref="F405">IFERROR(INDEX(data!G$3:G$3000, SMALL(IF(ISBLANK($F$3),IF(data!$D$3:$D$3000=$D$3,ROW(data!G$3:G$3000)-ROW(data!G$3)+1),IF(data!$D$3:$D$3000=$D$3,IF(data!$E$3:$E$3000=$F$3, ROW(data!G$3:G$3000)-ROW(data!G$3)+1))),ROWS(data!G$3:G402))),"")</f>
        <v/>
      </c>
      <c r="G405" s="85" t="str">
        <f t="shared" si="6"/>
        <v/>
      </c>
    </row>
    <row r="406" spans="1:7">
      <c r="A406" s="91" t="str">
        <f t="array" ref="A406">IFERROR(INDEX(data!A$3:A$3000, SMALL(IF(ISBLANK($F$3),IF(data!$D$3:$D$3000=$D$3,ROW(data!A$3:A$3000)-ROW(data!A$3)+1),IF(data!$D$3:$D$3000=$D$3,IF(data!$E$3:$E$3000=$F$3, ROW(data!A$3:A$3000)-ROW(data!A$3)+1))),ROWS(data!A$3:A403))),"")</f>
        <v/>
      </c>
      <c r="B406" s="92" t="str">
        <f t="array" ref="B406">IFERROR(INDEX(data!B$3:B$3000, SMALL(IF(ISBLANK($F$3),IF(data!$D$3:$D$3000=$D$3,ROW(data!B$3:B$3000)-ROW(data!B$3)+1),IF(data!$D$3:$D$3000=$D$3,IF(data!$E$3:$E$3000=$F$3, ROW(data!B$3:B$3000)-ROW(data!B$3)+1))),ROWS(data!B$3:B403))),"")</f>
        <v/>
      </c>
      <c r="C406" s="92" t="str">
        <f t="array" ref="C406">IFERROR(INDEX(data!C$3:C$3000, SMALL(IF(ISBLANK($F$3),IF(data!$D$3:$D$3000=$D$3,ROW(data!C$3:C$3000)-ROW(data!C$3)+1),IF(data!$D$3:$D$3000=$D$3,IF(data!$E$3:$E$3000=$F$3, ROW(data!C$3:C$3000)-ROW(data!C$3)+1))),ROWS(data!C$3:C403))),"")</f>
        <v/>
      </c>
      <c r="D406" s="91" t="str">
        <f t="array" ref="D406">IFERROR(INDEX(data!E$3:E$3000, SMALL(IF(ISBLANK($F$3),IF(data!$D$3:$D$3000=$D$3,ROW(data!E$3:E$3000)-ROW(data!E$3)+1),IF(data!$D$3:$D$3000=$D$3,IF(data!$E$3:$E$3000=$F$3, ROW(data!E$3:E$3000)-ROW(data!E$3)+1))),ROWS(data!E$3:E403))),"")</f>
        <v/>
      </c>
      <c r="E406" s="85" t="str">
        <f t="array" ref="E406">IFERROR(INDEX(data!F$3:F$3000, SMALL(IF(ISBLANK($F$3),IF(data!$D$3:$D$3000=$D$3,ROW(data!F$3:F$3000)-ROW(data!F$3)+1),IF(data!$D$3:$D$3000=$D$3,IF(data!$E$3:$E$3000=$F$3, ROW(data!F$3:F$3000)-ROW(data!F$3)+1))),ROWS(data!F$3:F403))),"")</f>
        <v/>
      </c>
      <c r="F406" s="85" t="str">
        <f t="array" ref="F406">IFERROR(INDEX(data!G$3:G$3000, SMALL(IF(ISBLANK($F$3),IF(data!$D$3:$D$3000=$D$3,ROW(data!G$3:G$3000)-ROW(data!G$3)+1),IF(data!$D$3:$D$3000=$D$3,IF(data!$E$3:$E$3000=$F$3, ROW(data!G$3:G$3000)-ROW(data!G$3)+1))),ROWS(data!G$3:G403))),"")</f>
        <v/>
      </c>
      <c r="G406" s="85" t="str">
        <f t="shared" si="6"/>
        <v/>
      </c>
    </row>
    <row r="407" spans="1:7">
      <c r="A407" s="88" t="str">
        <f t="array" ref="A407">IFERROR(INDEX(data!A$3:A$3000, SMALL(IF(ISBLANK($F$3),IF(data!$D$3:$D$3000=$D$3,ROW(data!A$3:A$3000)-ROW(data!A$3)+1),IF(data!$D$3:$D$3000=$D$3,IF(data!$E$3:$E$3000=$F$3, ROW(data!A$3:A$3000)-ROW(data!A$3)+1))),ROWS(data!A$3:A404))),"")</f>
        <v/>
      </c>
      <c r="B407" s="89" t="str">
        <f t="array" ref="B407">IFERROR(INDEX(data!B$3:B$3000, SMALL(IF(ISBLANK($F$3),IF(data!$D$3:$D$3000=$D$3,ROW(data!B$3:B$3000)-ROW(data!B$3)+1),IF(data!$D$3:$D$3000=$D$3,IF(data!$E$3:$E$3000=$F$3, ROW(data!B$3:B$3000)-ROW(data!B$3)+1))),ROWS(data!B$3:B404))),"")</f>
        <v/>
      </c>
      <c r="C407" s="84" t="str">
        <f t="array" ref="C407">IFERROR(INDEX(data!C$3:C$3000, SMALL(IF(ISBLANK($F$3),IF(data!$D$3:$D$3000=$D$3,ROW(data!C$3:C$3000)-ROW(data!C$3)+1),IF(data!$D$3:$D$3000=$D$3,IF(data!$E$3:$E$3000=$F$3, ROW(data!C$3:C$3000)-ROW(data!C$3)+1))),ROWS(data!C$3:C404))),"")</f>
        <v/>
      </c>
      <c r="D407" s="90" t="str">
        <f t="array" ref="D407">IFERROR(INDEX(data!E$3:E$3000, SMALL(IF(ISBLANK($F$3),IF(data!$D$3:$D$3000=$D$3,ROW(data!E$3:E$3000)-ROW(data!E$3)+1),IF(data!$D$3:$D$3000=$D$3,IF(data!$E$3:$E$3000=$F$3, ROW(data!E$3:E$3000)-ROW(data!E$3)+1))),ROWS(data!E$3:E404))),"")</f>
        <v/>
      </c>
      <c r="E407" s="85" t="str">
        <f t="array" ref="E407">IFERROR(INDEX(data!F$3:F$3000, SMALL(IF(ISBLANK($F$3),IF(data!$D$3:$D$3000=$D$3,ROW(data!F$3:F$3000)-ROW(data!F$3)+1),IF(data!$D$3:$D$3000=$D$3,IF(data!$E$3:$E$3000=$F$3, ROW(data!F$3:F$3000)-ROW(data!F$3)+1))),ROWS(data!F$3:F404))),"")</f>
        <v/>
      </c>
      <c r="F407" s="85" t="str">
        <f t="array" ref="F407">IFERROR(INDEX(data!G$3:G$3000, SMALL(IF(ISBLANK($F$3),IF(data!$D$3:$D$3000=$D$3,ROW(data!G$3:G$3000)-ROW(data!G$3)+1),IF(data!$D$3:$D$3000=$D$3,IF(data!$E$3:$E$3000=$F$3, ROW(data!G$3:G$3000)-ROW(data!G$3)+1))),ROWS(data!G$3:G404))),"")</f>
        <v/>
      </c>
      <c r="G407" s="85" t="str">
        <f t="shared" si="6"/>
        <v/>
      </c>
    </row>
    <row r="408" spans="1:7">
      <c r="A408" s="91" t="str">
        <f t="array" ref="A408">IFERROR(INDEX(data!A$3:A$3000, SMALL(IF(ISBLANK($F$3),IF(data!$D$3:$D$3000=$D$3,ROW(data!A$3:A$3000)-ROW(data!A$3)+1),IF(data!$D$3:$D$3000=$D$3,IF(data!$E$3:$E$3000=$F$3, ROW(data!A$3:A$3000)-ROW(data!A$3)+1))),ROWS(data!A$3:A405))),"")</f>
        <v/>
      </c>
      <c r="B408" s="92" t="str">
        <f t="array" ref="B408">IFERROR(INDEX(data!B$3:B$3000, SMALL(IF(ISBLANK($F$3),IF(data!$D$3:$D$3000=$D$3,ROW(data!B$3:B$3000)-ROW(data!B$3)+1),IF(data!$D$3:$D$3000=$D$3,IF(data!$E$3:$E$3000=$F$3, ROW(data!B$3:B$3000)-ROW(data!B$3)+1))),ROWS(data!B$3:B405))),"")</f>
        <v/>
      </c>
      <c r="C408" s="92" t="str">
        <f t="array" ref="C408">IFERROR(INDEX(data!C$3:C$3000, SMALL(IF(ISBLANK($F$3),IF(data!$D$3:$D$3000=$D$3,ROW(data!C$3:C$3000)-ROW(data!C$3)+1),IF(data!$D$3:$D$3000=$D$3,IF(data!$E$3:$E$3000=$F$3, ROW(data!C$3:C$3000)-ROW(data!C$3)+1))),ROWS(data!C$3:C405))),"")</f>
        <v/>
      </c>
      <c r="D408" s="91" t="str">
        <f t="array" ref="D408">IFERROR(INDEX(data!E$3:E$3000, SMALL(IF(ISBLANK($F$3),IF(data!$D$3:$D$3000=$D$3,ROW(data!E$3:E$3000)-ROW(data!E$3)+1),IF(data!$D$3:$D$3000=$D$3,IF(data!$E$3:$E$3000=$F$3, ROW(data!E$3:E$3000)-ROW(data!E$3)+1))),ROWS(data!E$3:E405))),"")</f>
        <v/>
      </c>
      <c r="E408" s="85" t="str">
        <f t="array" ref="E408">IFERROR(INDEX(data!F$3:F$3000, SMALL(IF(ISBLANK($F$3),IF(data!$D$3:$D$3000=$D$3,ROW(data!F$3:F$3000)-ROW(data!F$3)+1),IF(data!$D$3:$D$3000=$D$3,IF(data!$E$3:$E$3000=$F$3, ROW(data!F$3:F$3000)-ROW(data!F$3)+1))),ROWS(data!F$3:F405))),"")</f>
        <v/>
      </c>
      <c r="F408" s="85" t="str">
        <f t="array" ref="F408">IFERROR(INDEX(data!G$3:G$3000, SMALL(IF(ISBLANK($F$3),IF(data!$D$3:$D$3000=$D$3,ROW(data!G$3:G$3000)-ROW(data!G$3)+1),IF(data!$D$3:$D$3000=$D$3,IF(data!$E$3:$E$3000=$F$3, ROW(data!G$3:G$3000)-ROW(data!G$3)+1))),ROWS(data!G$3:G405))),"")</f>
        <v/>
      </c>
      <c r="G408" s="85" t="str">
        <f t="shared" si="6"/>
        <v/>
      </c>
    </row>
    <row r="409" spans="1:7">
      <c r="A409" s="88" t="str">
        <f t="array" ref="A409">IFERROR(INDEX(data!A$3:A$3000, SMALL(IF(ISBLANK($F$3),IF(data!$D$3:$D$3000=$D$3,ROW(data!A$3:A$3000)-ROW(data!A$3)+1),IF(data!$D$3:$D$3000=$D$3,IF(data!$E$3:$E$3000=$F$3, ROW(data!A$3:A$3000)-ROW(data!A$3)+1))),ROWS(data!A$3:A406))),"")</f>
        <v/>
      </c>
      <c r="B409" s="89" t="str">
        <f t="array" ref="B409">IFERROR(INDEX(data!B$3:B$3000, SMALL(IF(ISBLANK($F$3),IF(data!$D$3:$D$3000=$D$3,ROW(data!B$3:B$3000)-ROW(data!B$3)+1),IF(data!$D$3:$D$3000=$D$3,IF(data!$E$3:$E$3000=$F$3, ROW(data!B$3:B$3000)-ROW(data!B$3)+1))),ROWS(data!B$3:B406))),"")</f>
        <v/>
      </c>
      <c r="C409" s="84" t="str">
        <f t="array" ref="C409">IFERROR(INDEX(data!C$3:C$3000, SMALL(IF(ISBLANK($F$3),IF(data!$D$3:$D$3000=$D$3,ROW(data!C$3:C$3000)-ROW(data!C$3)+1),IF(data!$D$3:$D$3000=$D$3,IF(data!$E$3:$E$3000=$F$3, ROW(data!C$3:C$3000)-ROW(data!C$3)+1))),ROWS(data!C$3:C406))),"")</f>
        <v/>
      </c>
      <c r="D409" s="90" t="str">
        <f t="array" ref="D409">IFERROR(INDEX(data!E$3:E$3000, SMALL(IF(ISBLANK($F$3),IF(data!$D$3:$D$3000=$D$3,ROW(data!E$3:E$3000)-ROW(data!E$3)+1),IF(data!$D$3:$D$3000=$D$3,IF(data!$E$3:$E$3000=$F$3, ROW(data!E$3:E$3000)-ROW(data!E$3)+1))),ROWS(data!E$3:E406))),"")</f>
        <v/>
      </c>
      <c r="E409" s="85" t="str">
        <f t="array" ref="E409">IFERROR(INDEX(data!F$3:F$3000, SMALL(IF(ISBLANK($F$3),IF(data!$D$3:$D$3000=$D$3,ROW(data!F$3:F$3000)-ROW(data!F$3)+1),IF(data!$D$3:$D$3000=$D$3,IF(data!$E$3:$E$3000=$F$3, ROW(data!F$3:F$3000)-ROW(data!F$3)+1))),ROWS(data!F$3:F406))),"")</f>
        <v/>
      </c>
      <c r="F409" s="85" t="str">
        <f t="array" ref="F409">IFERROR(INDEX(data!G$3:G$3000, SMALL(IF(ISBLANK($F$3),IF(data!$D$3:$D$3000=$D$3,ROW(data!G$3:G$3000)-ROW(data!G$3)+1),IF(data!$D$3:$D$3000=$D$3,IF(data!$E$3:$E$3000=$F$3, ROW(data!G$3:G$3000)-ROW(data!G$3)+1))),ROWS(data!G$3:G406))),"")</f>
        <v/>
      </c>
      <c r="G409" s="85" t="str">
        <f t="shared" si="6"/>
        <v/>
      </c>
    </row>
    <row r="410" spans="1:7">
      <c r="A410" s="91" t="str">
        <f t="array" ref="A410">IFERROR(INDEX(data!A$3:A$3000, SMALL(IF(ISBLANK($F$3),IF(data!$D$3:$D$3000=$D$3,ROW(data!A$3:A$3000)-ROW(data!A$3)+1),IF(data!$D$3:$D$3000=$D$3,IF(data!$E$3:$E$3000=$F$3, ROW(data!A$3:A$3000)-ROW(data!A$3)+1))),ROWS(data!A$3:A407))),"")</f>
        <v/>
      </c>
      <c r="B410" s="92" t="str">
        <f t="array" ref="B410">IFERROR(INDEX(data!B$3:B$3000, SMALL(IF(ISBLANK($F$3),IF(data!$D$3:$D$3000=$D$3,ROW(data!B$3:B$3000)-ROW(data!B$3)+1),IF(data!$D$3:$D$3000=$D$3,IF(data!$E$3:$E$3000=$F$3, ROW(data!B$3:B$3000)-ROW(data!B$3)+1))),ROWS(data!B$3:B407))),"")</f>
        <v/>
      </c>
      <c r="C410" s="92" t="str">
        <f t="array" ref="C410">IFERROR(INDEX(data!C$3:C$3000, SMALL(IF(ISBLANK($F$3),IF(data!$D$3:$D$3000=$D$3,ROW(data!C$3:C$3000)-ROW(data!C$3)+1),IF(data!$D$3:$D$3000=$D$3,IF(data!$E$3:$E$3000=$F$3, ROW(data!C$3:C$3000)-ROW(data!C$3)+1))),ROWS(data!C$3:C407))),"")</f>
        <v/>
      </c>
      <c r="D410" s="91" t="str">
        <f t="array" ref="D410">IFERROR(INDEX(data!E$3:E$3000, SMALL(IF(ISBLANK($F$3),IF(data!$D$3:$D$3000=$D$3,ROW(data!E$3:E$3000)-ROW(data!E$3)+1),IF(data!$D$3:$D$3000=$D$3,IF(data!$E$3:$E$3000=$F$3, ROW(data!E$3:E$3000)-ROW(data!E$3)+1))),ROWS(data!E$3:E407))),"")</f>
        <v/>
      </c>
      <c r="E410" s="85" t="str">
        <f t="array" ref="E410">IFERROR(INDEX(data!F$3:F$3000, SMALL(IF(ISBLANK($F$3),IF(data!$D$3:$D$3000=$D$3,ROW(data!F$3:F$3000)-ROW(data!F$3)+1),IF(data!$D$3:$D$3000=$D$3,IF(data!$E$3:$E$3000=$F$3, ROW(data!F$3:F$3000)-ROW(data!F$3)+1))),ROWS(data!F$3:F407))),"")</f>
        <v/>
      </c>
      <c r="F410" s="85" t="str">
        <f t="array" ref="F410">IFERROR(INDEX(data!G$3:G$3000, SMALL(IF(ISBLANK($F$3),IF(data!$D$3:$D$3000=$D$3,ROW(data!G$3:G$3000)-ROW(data!G$3)+1),IF(data!$D$3:$D$3000=$D$3,IF(data!$E$3:$E$3000=$F$3, ROW(data!G$3:G$3000)-ROW(data!G$3)+1))),ROWS(data!G$3:G407))),"")</f>
        <v/>
      </c>
      <c r="G410" s="85" t="str">
        <f t="shared" si="6"/>
        <v/>
      </c>
    </row>
    <row r="411" spans="1:7">
      <c r="A411" s="88" t="str">
        <f t="array" ref="A411">IFERROR(INDEX(data!A$3:A$3000, SMALL(IF(ISBLANK($F$3),IF(data!$D$3:$D$3000=$D$3,ROW(data!A$3:A$3000)-ROW(data!A$3)+1),IF(data!$D$3:$D$3000=$D$3,IF(data!$E$3:$E$3000=$F$3, ROW(data!A$3:A$3000)-ROW(data!A$3)+1))),ROWS(data!A$3:A408))),"")</f>
        <v/>
      </c>
      <c r="B411" s="89" t="str">
        <f t="array" ref="B411">IFERROR(INDEX(data!B$3:B$3000, SMALL(IF(ISBLANK($F$3),IF(data!$D$3:$D$3000=$D$3,ROW(data!B$3:B$3000)-ROW(data!B$3)+1),IF(data!$D$3:$D$3000=$D$3,IF(data!$E$3:$E$3000=$F$3, ROW(data!B$3:B$3000)-ROW(data!B$3)+1))),ROWS(data!B$3:B408))),"")</f>
        <v/>
      </c>
      <c r="C411" s="84" t="str">
        <f t="array" ref="C411">IFERROR(INDEX(data!C$3:C$3000, SMALL(IF(ISBLANK($F$3),IF(data!$D$3:$D$3000=$D$3,ROW(data!C$3:C$3000)-ROW(data!C$3)+1),IF(data!$D$3:$D$3000=$D$3,IF(data!$E$3:$E$3000=$F$3, ROW(data!C$3:C$3000)-ROW(data!C$3)+1))),ROWS(data!C$3:C408))),"")</f>
        <v/>
      </c>
      <c r="D411" s="90" t="str">
        <f t="array" ref="D411">IFERROR(INDEX(data!E$3:E$3000, SMALL(IF(ISBLANK($F$3),IF(data!$D$3:$D$3000=$D$3,ROW(data!E$3:E$3000)-ROW(data!E$3)+1),IF(data!$D$3:$D$3000=$D$3,IF(data!$E$3:$E$3000=$F$3, ROW(data!E$3:E$3000)-ROW(data!E$3)+1))),ROWS(data!E$3:E408))),"")</f>
        <v/>
      </c>
      <c r="E411" s="85" t="str">
        <f t="array" ref="E411">IFERROR(INDEX(data!F$3:F$3000, SMALL(IF(ISBLANK($F$3),IF(data!$D$3:$D$3000=$D$3,ROW(data!F$3:F$3000)-ROW(data!F$3)+1),IF(data!$D$3:$D$3000=$D$3,IF(data!$E$3:$E$3000=$F$3, ROW(data!F$3:F$3000)-ROW(data!F$3)+1))),ROWS(data!F$3:F408))),"")</f>
        <v/>
      </c>
      <c r="F411" s="85" t="str">
        <f t="array" ref="F411">IFERROR(INDEX(data!G$3:G$3000, SMALL(IF(ISBLANK($F$3),IF(data!$D$3:$D$3000=$D$3,ROW(data!G$3:G$3000)-ROW(data!G$3)+1),IF(data!$D$3:$D$3000=$D$3,IF(data!$E$3:$E$3000=$F$3, ROW(data!G$3:G$3000)-ROW(data!G$3)+1))),ROWS(data!G$3:G408))),"")</f>
        <v/>
      </c>
      <c r="G411" s="85" t="str">
        <f t="shared" si="6"/>
        <v/>
      </c>
    </row>
    <row r="412" spans="1:7">
      <c r="A412" s="91" t="str">
        <f t="array" ref="A412">IFERROR(INDEX(data!A$3:A$3000, SMALL(IF(ISBLANK($F$3),IF(data!$D$3:$D$3000=$D$3,ROW(data!A$3:A$3000)-ROW(data!A$3)+1),IF(data!$D$3:$D$3000=$D$3,IF(data!$E$3:$E$3000=$F$3, ROW(data!A$3:A$3000)-ROW(data!A$3)+1))),ROWS(data!A$3:A409))),"")</f>
        <v/>
      </c>
      <c r="B412" s="92" t="str">
        <f t="array" ref="B412">IFERROR(INDEX(data!B$3:B$3000, SMALL(IF(ISBLANK($F$3),IF(data!$D$3:$D$3000=$D$3,ROW(data!B$3:B$3000)-ROW(data!B$3)+1),IF(data!$D$3:$D$3000=$D$3,IF(data!$E$3:$E$3000=$F$3, ROW(data!B$3:B$3000)-ROW(data!B$3)+1))),ROWS(data!B$3:B409))),"")</f>
        <v/>
      </c>
      <c r="C412" s="92" t="str">
        <f t="array" ref="C412">IFERROR(INDEX(data!C$3:C$3000, SMALL(IF(ISBLANK($F$3),IF(data!$D$3:$D$3000=$D$3,ROW(data!C$3:C$3000)-ROW(data!C$3)+1),IF(data!$D$3:$D$3000=$D$3,IF(data!$E$3:$E$3000=$F$3, ROW(data!C$3:C$3000)-ROW(data!C$3)+1))),ROWS(data!C$3:C409))),"")</f>
        <v/>
      </c>
      <c r="D412" s="91" t="str">
        <f t="array" ref="D412">IFERROR(INDEX(data!E$3:E$3000, SMALL(IF(ISBLANK($F$3),IF(data!$D$3:$D$3000=$D$3,ROW(data!E$3:E$3000)-ROW(data!E$3)+1),IF(data!$D$3:$D$3000=$D$3,IF(data!$E$3:$E$3000=$F$3, ROW(data!E$3:E$3000)-ROW(data!E$3)+1))),ROWS(data!E$3:E409))),"")</f>
        <v/>
      </c>
      <c r="E412" s="85" t="str">
        <f t="array" ref="E412">IFERROR(INDEX(data!F$3:F$3000, SMALL(IF(ISBLANK($F$3),IF(data!$D$3:$D$3000=$D$3,ROW(data!F$3:F$3000)-ROW(data!F$3)+1),IF(data!$D$3:$D$3000=$D$3,IF(data!$E$3:$E$3000=$F$3, ROW(data!F$3:F$3000)-ROW(data!F$3)+1))),ROWS(data!F$3:F409))),"")</f>
        <v/>
      </c>
      <c r="F412" s="85" t="str">
        <f t="array" ref="F412">IFERROR(INDEX(data!G$3:G$3000, SMALL(IF(ISBLANK($F$3),IF(data!$D$3:$D$3000=$D$3,ROW(data!G$3:G$3000)-ROW(data!G$3)+1),IF(data!$D$3:$D$3000=$D$3,IF(data!$E$3:$E$3000=$F$3, ROW(data!G$3:G$3000)-ROW(data!G$3)+1))),ROWS(data!G$3:G409))),"")</f>
        <v/>
      </c>
      <c r="G412" s="85" t="str">
        <f t="shared" si="6"/>
        <v/>
      </c>
    </row>
    <row r="413" spans="1:7">
      <c r="A413" s="88" t="str">
        <f t="array" ref="A413">IFERROR(INDEX(data!A$3:A$3000, SMALL(IF(ISBLANK($F$3),IF(data!$D$3:$D$3000=$D$3,ROW(data!A$3:A$3000)-ROW(data!A$3)+1),IF(data!$D$3:$D$3000=$D$3,IF(data!$E$3:$E$3000=$F$3, ROW(data!A$3:A$3000)-ROW(data!A$3)+1))),ROWS(data!A$3:A410))),"")</f>
        <v/>
      </c>
      <c r="B413" s="89" t="str">
        <f t="array" ref="B413">IFERROR(INDEX(data!B$3:B$3000, SMALL(IF(ISBLANK($F$3),IF(data!$D$3:$D$3000=$D$3,ROW(data!B$3:B$3000)-ROW(data!B$3)+1),IF(data!$D$3:$D$3000=$D$3,IF(data!$E$3:$E$3000=$F$3, ROW(data!B$3:B$3000)-ROW(data!B$3)+1))),ROWS(data!B$3:B410))),"")</f>
        <v/>
      </c>
      <c r="C413" s="84" t="str">
        <f t="array" ref="C413">IFERROR(INDEX(data!C$3:C$3000, SMALL(IF(ISBLANK($F$3),IF(data!$D$3:$D$3000=$D$3,ROW(data!C$3:C$3000)-ROW(data!C$3)+1),IF(data!$D$3:$D$3000=$D$3,IF(data!$E$3:$E$3000=$F$3, ROW(data!C$3:C$3000)-ROW(data!C$3)+1))),ROWS(data!C$3:C410))),"")</f>
        <v/>
      </c>
      <c r="D413" s="90" t="str">
        <f t="array" ref="D413">IFERROR(INDEX(data!E$3:E$3000, SMALL(IF(ISBLANK($F$3),IF(data!$D$3:$D$3000=$D$3,ROW(data!E$3:E$3000)-ROW(data!E$3)+1),IF(data!$D$3:$D$3000=$D$3,IF(data!$E$3:$E$3000=$F$3, ROW(data!E$3:E$3000)-ROW(data!E$3)+1))),ROWS(data!E$3:E410))),"")</f>
        <v/>
      </c>
      <c r="E413" s="85" t="str">
        <f t="array" ref="E413">IFERROR(INDEX(data!F$3:F$3000, SMALL(IF(ISBLANK($F$3),IF(data!$D$3:$D$3000=$D$3,ROW(data!F$3:F$3000)-ROW(data!F$3)+1),IF(data!$D$3:$D$3000=$D$3,IF(data!$E$3:$E$3000=$F$3, ROW(data!F$3:F$3000)-ROW(data!F$3)+1))),ROWS(data!F$3:F410))),"")</f>
        <v/>
      </c>
      <c r="F413" s="85" t="str">
        <f t="array" ref="F413">IFERROR(INDEX(data!G$3:G$3000, SMALL(IF(ISBLANK($F$3),IF(data!$D$3:$D$3000=$D$3,ROW(data!G$3:G$3000)-ROW(data!G$3)+1),IF(data!$D$3:$D$3000=$D$3,IF(data!$E$3:$E$3000=$F$3, ROW(data!G$3:G$3000)-ROW(data!G$3)+1))),ROWS(data!G$3:G410))),"")</f>
        <v/>
      </c>
      <c r="G413" s="85" t="str">
        <f t="shared" si="6"/>
        <v/>
      </c>
    </row>
    <row r="414" spans="1:7">
      <c r="A414" s="91" t="str">
        <f t="array" ref="A414">IFERROR(INDEX(data!A$3:A$3000, SMALL(IF(ISBLANK($F$3),IF(data!$D$3:$D$3000=$D$3,ROW(data!A$3:A$3000)-ROW(data!A$3)+1),IF(data!$D$3:$D$3000=$D$3,IF(data!$E$3:$E$3000=$F$3, ROW(data!A$3:A$3000)-ROW(data!A$3)+1))),ROWS(data!A$3:A411))),"")</f>
        <v/>
      </c>
      <c r="B414" s="92" t="str">
        <f t="array" ref="B414">IFERROR(INDEX(data!B$3:B$3000, SMALL(IF(ISBLANK($F$3),IF(data!$D$3:$D$3000=$D$3,ROW(data!B$3:B$3000)-ROW(data!B$3)+1),IF(data!$D$3:$D$3000=$D$3,IF(data!$E$3:$E$3000=$F$3, ROW(data!B$3:B$3000)-ROW(data!B$3)+1))),ROWS(data!B$3:B411))),"")</f>
        <v/>
      </c>
      <c r="C414" s="92" t="str">
        <f t="array" ref="C414">IFERROR(INDEX(data!C$3:C$3000, SMALL(IF(ISBLANK($F$3),IF(data!$D$3:$D$3000=$D$3,ROW(data!C$3:C$3000)-ROW(data!C$3)+1),IF(data!$D$3:$D$3000=$D$3,IF(data!$E$3:$E$3000=$F$3, ROW(data!C$3:C$3000)-ROW(data!C$3)+1))),ROWS(data!C$3:C411))),"")</f>
        <v/>
      </c>
      <c r="D414" s="91" t="str">
        <f t="array" ref="D414">IFERROR(INDEX(data!E$3:E$3000, SMALL(IF(ISBLANK($F$3),IF(data!$D$3:$D$3000=$D$3,ROW(data!E$3:E$3000)-ROW(data!E$3)+1),IF(data!$D$3:$D$3000=$D$3,IF(data!$E$3:$E$3000=$F$3, ROW(data!E$3:E$3000)-ROW(data!E$3)+1))),ROWS(data!E$3:E411))),"")</f>
        <v/>
      </c>
      <c r="E414" s="85" t="str">
        <f t="array" ref="E414">IFERROR(INDEX(data!F$3:F$3000, SMALL(IF(ISBLANK($F$3),IF(data!$D$3:$D$3000=$D$3,ROW(data!F$3:F$3000)-ROW(data!F$3)+1),IF(data!$D$3:$D$3000=$D$3,IF(data!$E$3:$E$3000=$F$3, ROW(data!F$3:F$3000)-ROW(data!F$3)+1))),ROWS(data!F$3:F411))),"")</f>
        <v/>
      </c>
      <c r="F414" s="85" t="str">
        <f t="array" ref="F414">IFERROR(INDEX(data!G$3:G$3000, SMALL(IF(ISBLANK($F$3),IF(data!$D$3:$D$3000=$D$3,ROW(data!G$3:G$3000)-ROW(data!G$3)+1),IF(data!$D$3:$D$3000=$D$3,IF(data!$E$3:$E$3000=$F$3, ROW(data!G$3:G$3000)-ROW(data!G$3)+1))),ROWS(data!G$3:G411))),"")</f>
        <v/>
      </c>
      <c r="G414" s="85" t="str">
        <f t="shared" si="6"/>
        <v/>
      </c>
    </row>
    <row r="415" spans="1:7">
      <c r="A415" s="88" t="str">
        <f t="array" ref="A415">IFERROR(INDEX(data!A$3:A$3000, SMALL(IF(ISBLANK($F$3),IF(data!$D$3:$D$3000=$D$3,ROW(data!A$3:A$3000)-ROW(data!A$3)+1),IF(data!$D$3:$D$3000=$D$3,IF(data!$E$3:$E$3000=$F$3, ROW(data!A$3:A$3000)-ROW(data!A$3)+1))),ROWS(data!A$3:A412))),"")</f>
        <v/>
      </c>
      <c r="B415" s="89" t="str">
        <f t="array" ref="B415">IFERROR(INDEX(data!B$3:B$3000, SMALL(IF(ISBLANK($F$3),IF(data!$D$3:$D$3000=$D$3,ROW(data!B$3:B$3000)-ROW(data!B$3)+1),IF(data!$D$3:$D$3000=$D$3,IF(data!$E$3:$E$3000=$F$3, ROW(data!B$3:B$3000)-ROW(data!B$3)+1))),ROWS(data!B$3:B412))),"")</f>
        <v/>
      </c>
      <c r="C415" s="84" t="str">
        <f t="array" ref="C415">IFERROR(INDEX(data!C$3:C$3000, SMALL(IF(ISBLANK($F$3),IF(data!$D$3:$D$3000=$D$3,ROW(data!C$3:C$3000)-ROW(data!C$3)+1),IF(data!$D$3:$D$3000=$D$3,IF(data!$E$3:$E$3000=$F$3, ROW(data!C$3:C$3000)-ROW(data!C$3)+1))),ROWS(data!C$3:C412))),"")</f>
        <v/>
      </c>
      <c r="D415" s="90" t="str">
        <f t="array" ref="D415">IFERROR(INDEX(data!E$3:E$3000, SMALL(IF(ISBLANK($F$3),IF(data!$D$3:$D$3000=$D$3,ROW(data!E$3:E$3000)-ROW(data!E$3)+1),IF(data!$D$3:$D$3000=$D$3,IF(data!$E$3:$E$3000=$F$3, ROW(data!E$3:E$3000)-ROW(data!E$3)+1))),ROWS(data!E$3:E412))),"")</f>
        <v/>
      </c>
      <c r="E415" s="85" t="str">
        <f t="array" ref="E415">IFERROR(INDEX(data!F$3:F$3000, SMALL(IF(ISBLANK($F$3),IF(data!$D$3:$D$3000=$D$3,ROW(data!F$3:F$3000)-ROW(data!F$3)+1),IF(data!$D$3:$D$3000=$D$3,IF(data!$E$3:$E$3000=$F$3, ROW(data!F$3:F$3000)-ROW(data!F$3)+1))),ROWS(data!F$3:F412))),"")</f>
        <v/>
      </c>
      <c r="F415" s="85" t="str">
        <f t="array" ref="F415">IFERROR(INDEX(data!G$3:G$3000, SMALL(IF(ISBLANK($F$3),IF(data!$D$3:$D$3000=$D$3,ROW(data!G$3:G$3000)-ROW(data!G$3)+1),IF(data!$D$3:$D$3000=$D$3,IF(data!$E$3:$E$3000=$F$3, ROW(data!G$3:G$3000)-ROW(data!G$3)+1))),ROWS(data!G$3:G412))),"")</f>
        <v/>
      </c>
      <c r="G415" s="85" t="str">
        <f t="shared" si="6"/>
        <v/>
      </c>
    </row>
    <row r="416" spans="1:7">
      <c r="A416" s="91" t="str">
        <f t="array" ref="A416">IFERROR(INDEX(data!A$3:A$3000, SMALL(IF(ISBLANK($F$3),IF(data!$D$3:$D$3000=$D$3,ROW(data!A$3:A$3000)-ROW(data!A$3)+1),IF(data!$D$3:$D$3000=$D$3,IF(data!$E$3:$E$3000=$F$3, ROW(data!A$3:A$3000)-ROW(data!A$3)+1))),ROWS(data!A$3:A413))),"")</f>
        <v/>
      </c>
      <c r="B416" s="92" t="str">
        <f t="array" ref="B416">IFERROR(INDEX(data!B$3:B$3000, SMALL(IF(ISBLANK($F$3),IF(data!$D$3:$D$3000=$D$3,ROW(data!B$3:B$3000)-ROW(data!B$3)+1),IF(data!$D$3:$D$3000=$D$3,IF(data!$E$3:$E$3000=$F$3, ROW(data!B$3:B$3000)-ROW(data!B$3)+1))),ROWS(data!B$3:B413))),"")</f>
        <v/>
      </c>
      <c r="C416" s="92" t="str">
        <f t="array" ref="C416">IFERROR(INDEX(data!C$3:C$3000, SMALL(IF(ISBLANK($F$3),IF(data!$D$3:$D$3000=$D$3,ROW(data!C$3:C$3000)-ROW(data!C$3)+1),IF(data!$D$3:$D$3000=$D$3,IF(data!$E$3:$E$3000=$F$3, ROW(data!C$3:C$3000)-ROW(data!C$3)+1))),ROWS(data!C$3:C413))),"")</f>
        <v/>
      </c>
      <c r="D416" s="91" t="str">
        <f t="array" ref="D416">IFERROR(INDEX(data!E$3:E$3000, SMALL(IF(ISBLANK($F$3),IF(data!$D$3:$D$3000=$D$3,ROW(data!E$3:E$3000)-ROW(data!E$3)+1),IF(data!$D$3:$D$3000=$D$3,IF(data!$E$3:$E$3000=$F$3, ROW(data!E$3:E$3000)-ROW(data!E$3)+1))),ROWS(data!E$3:E413))),"")</f>
        <v/>
      </c>
      <c r="E416" s="85" t="str">
        <f t="array" ref="E416">IFERROR(INDEX(data!F$3:F$3000, SMALL(IF(ISBLANK($F$3),IF(data!$D$3:$D$3000=$D$3,ROW(data!F$3:F$3000)-ROW(data!F$3)+1),IF(data!$D$3:$D$3000=$D$3,IF(data!$E$3:$E$3000=$F$3, ROW(data!F$3:F$3000)-ROW(data!F$3)+1))),ROWS(data!F$3:F413))),"")</f>
        <v/>
      </c>
      <c r="F416" s="85" t="str">
        <f t="array" ref="F416">IFERROR(INDEX(data!G$3:G$3000, SMALL(IF(ISBLANK($F$3),IF(data!$D$3:$D$3000=$D$3,ROW(data!G$3:G$3000)-ROW(data!G$3)+1),IF(data!$D$3:$D$3000=$D$3,IF(data!$E$3:$E$3000=$F$3, ROW(data!G$3:G$3000)-ROW(data!G$3)+1))),ROWS(data!G$3:G413))),"")</f>
        <v/>
      </c>
      <c r="G416" s="85" t="str">
        <f t="shared" si="6"/>
        <v/>
      </c>
    </row>
    <row r="417" spans="1:7">
      <c r="A417" s="88" t="str">
        <f t="array" ref="A417">IFERROR(INDEX(data!A$3:A$3000, SMALL(IF(ISBLANK($F$3),IF(data!$D$3:$D$3000=$D$3,ROW(data!A$3:A$3000)-ROW(data!A$3)+1),IF(data!$D$3:$D$3000=$D$3,IF(data!$E$3:$E$3000=$F$3, ROW(data!A$3:A$3000)-ROW(data!A$3)+1))),ROWS(data!A$3:A414))),"")</f>
        <v/>
      </c>
      <c r="B417" s="89" t="str">
        <f t="array" ref="B417">IFERROR(INDEX(data!B$3:B$3000, SMALL(IF(ISBLANK($F$3),IF(data!$D$3:$D$3000=$D$3,ROW(data!B$3:B$3000)-ROW(data!B$3)+1),IF(data!$D$3:$D$3000=$D$3,IF(data!$E$3:$E$3000=$F$3, ROW(data!B$3:B$3000)-ROW(data!B$3)+1))),ROWS(data!B$3:B414))),"")</f>
        <v/>
      </c>
      <c r="C417" s="84" t="str">
        <f t="array" ref="C417">IFERROR(INDEX(data!C$3:C$3000, SMALL(IF(ISBLANK($F$3),IF(data!$D$3:$D$3000=$D$3,ROW(data!C$3:C$3000)-ROW(data!C$3)+1),IF(data!$D$3:$D$3000=$D$3,IF(data!$E$3:$E$3000=$F$3, ROW(data!C$3:C$3000)-ROW(data!C$3)+1))),ROWS(data!C$3:C414))),"")</f>
        <v/>
      </c>
      <c r="D417" s="90" t="str">
        <f t="array" ref="D417">IFERROR(INDEX(data!E$3:E$3000, SMALL(IF(ISBLANK($F$3),IF(data!$D$3:$D$3000=$D$3,ROW(data!E$3:E$3000)-ROW(data!E$3)+1),IF(data!$D$3:$D$3000=$D$3,IF(data!$E$3:$E$3000=$F$3, ROW(data!E$3:E$3000)-ROW(data!E$3)+1))),ROWS(data!E$3:E414))),"")</f>
        <v/>
      </c>
      <c r="E417" s="85" t="str">
        <f t="array" ref="E417">IFERROR(INDEX(data!F$3:F$3000, SMALL(IF(ISBLANK($F$3),IF(data!$D$3:$D$3000=$D$3,ROW(data!F$3:F$3000)-ROW(data!F$3)+1),IF(data!$D$3:$D$3000=$D$3,IF(data!$E$3:$E$3000=$F$3, ROW(data!F$3:F$3000)-ROW(data!F$3)+1))),ROWS(data!F$3:F414))),"")</f>
        <v/>
      </c>
      <c r="F417" s="85" t="str">
        <f t="array" ref="F417">IFERROR(INDEX(data!G$3:G$3000, SMALL(IF(ISBLANK($F$3),IF(data!$D$3:$D$3000=$D$3,ROW(data!G$3:G$3000)-ROW(data!G$3)+1),IF(data!$D$3:$D$3000=$D$3,IF(data!$E$3:$E$3000=$F$3, ROW(data!G$3:G$3000)-ROW(data!G$3)+1))),ROWS(data!G$3:G414))),"")</f>
        <v/>
      </c>
      <c r="G417" s="85" t="str">
        <f t="shared" si="6"/>
        <v/>
      </c>
    </row>
    <row r="418" spans="1:7">
      <c r="A418" s="91" t="str">
        <f t="array" ref="A418">IFERROR(INDEX(data!A$3:A$3000, SMALL(IF(ISBLANK($F$3),IF(data!$D$3:$D$3000=$D$3,ROW(data!A$3:A$3000)-ROW(data!A$3)+1),IF(data!$D$3:$D$3000=$D$3,IF(data!$E$3:$E$3000=$F$3, ROW(data!A$3:A$3000)-ROW(data!A$3)+1))),ROWS(data!A$3:A415))),"")</f>
        <v/>
      </c>
      <c r="B418" s="92" t="str">
        <f t="array" ref="B418">IFERROR(INDEX(data!B$3:B$3000, SMALL(IF(ISBLANK($F$3),IF(data!$D$3:$D$3000=$D$3,ROW(data!B$3:B$3000)-ROW(data!B$3)+1),IF(data!$D$3:$D$3000=$D$3,IF(data!$E$3:$E$3000=$F$3, ROW(data!B$3:B$3000)-ROW(data!B$3)+1))),ROWS(data!B$3:B415))),"")</f>
        <v/>
      </c>
      <c r="C418" s="92" t="str">
        <f t="array" ref="C418">IFERROR(INDEX(data!C$3:C$3000, SMALL(IF(ISBLANK($F$3),IF(data!$D$3:$D$3000=$D$3,ROW(data!C$3:C$3000)-ROW(data!C$3)+1),IF(data!$D$3:$D$3000=$D$3,IF(data!$E$3:$E$3000=$F$3, ROW(data!C$3:C$3000)-ROW(data!C$3)+1))),ROWS(data!C$3:C415))),"")</f>
        <v/>
      </c>
      <c r="D418" s="91" t="str">
        <f t="array" ref="D418">IFERROR(INDEX(data!E$3:E$3000, SMALL(IF(ISBLANK($F$3),IF(data!$D$3:$D$3000=$D$3,ROW(data!E$3:E$3000)-ROW(data!E$3)+1),IF(data!$D$3:$D$3000=$D$3,IF(data!$E$3:$E$3000=$F$3, ROW(data!E$3:E$3000)-ROW(data!E$3)+1))),ROWS(data!E$3:E415))),"")</f>
        <v/>
      </c>
      <c r="E418" s="85" t="str">
        <f t="array" ref="E418">IFERROR(INDEX(data!F$3:F$3000, SMALL(IF(ISBLANK($F$3),IF(data!$D$3:$D$3000=$D$3,ROW(data!F$3:F$3000)-ROW(data!F$3)+1),IF(data!$D$3:$D$3000=$D$3,IF(data!$E$3:$E$3000=$F$3, ROW(data!F$3:F$3000)-ROW(data!F$3)+1))),ROWS(data!F$3:F415))),"")</f>
        <v/>
      </c>
      <c r="F418" s="85" t="str">
        <f t="array" ref="F418">IFERROR(INDEX(data!G$3:G$3000, SMALL(IF(ISBLANK($F$3),IF(data!$D$3:$D$3000=$D$3,ROW(data!G$3:G$3000)-ROW(data!G$3)+1),IF(data!$D$3:$D$3000=$D$3,IF(data!$E$3:$E$3000=$F$3, ROW(data!G$3:G$3000)-ROW(data!G$3)+1))),ROWS(data!G$3:G415))),"")</f>
        <v/>
      </c>
      <c r="G418" s="85" t="str">
        <f t="shared" si="6"/>
        <v/>
      </c>
    </row>
    <row r="419" spans="1:7">
      <c r="A419" s="88" t="str">
        <f t="array" ref="A419">IFERROR(INDEX(data!A$3:A$3000, SMALL(IF(ISBLANK($F$3),IF(data!$D$3:$D$3000=$D$3,ROW(data!A$3:A$3000)-ROW(data!A$3)+1),IF(data!$D$3:$D$3000=$D$3,IF(data!$E$3:$E$3000=$F$3, ROW(data!A$3:A$3000)-ROW(data!A$3)+1))),ROWS(data!A$3:A416))),"")</f>
        <v/>
      </c>
      <c r="B419" s="89" t="str">
        <f t="array" ref="B419">IFERROR(INDEX(data!B$3:B$3000, SMALL(IF(ISBLANK($F$3),IF(data!$D$3:$D$3000=$D$3,ROW(data!B$3:B$3000)-ROW(data!B$3)+1),IF(data!$D$3:$D$3000=$D$3,IF(data!$E$3:$E$3000=$F$3, ROW(data!B$3:B$3000)-ROW(data!B$3)+1))),ROWS(data!B$3:B416))),"")</f>
        <v/>
      </c>
      <c r="C419" s="84" t="str">
        <f t="array" ref="C419">IFERROR(INDEX(data!C$3:C$3000, SMALL(IF(ISBLANK($F$3),IF(data!$D$3:$D$3000=$D$3,ROW(data!C$3:C$3000)-ROW(data!C$3)+1),IF(data!$D$3:$D$3000=$D$3,IF(data!$E$3:$E$3000=$F$3, ROW(data!C$3:C$3000)-ROW(data!C$3)+1))),ROWS(data!C$3:C416))),"")</f>
        <v/>
      </c>
      <c r="D419" s="90" t="str">
        <f t="array" ref="D419">IFERROR(INDEX(data!E$3:E$3000, SMALL(IF(ISBLANK($F$3),IF(data!$D$3:$D$3000=$D$3,ROW(data!E$3:E$3000)-ROW(data!E$3)+1),IF(data!$D$3:$D$3000=$D$3,IF(data!$E$3:$E$3000=$F$3, ROW(data!E$3:E$3000)-ROW(data!E$3)+1))),ROWS(data!E$3:E416))),"")</f>
        <v/>
      </c>
      <c r="E419" s="85" t="str">
        <f t="array" ref="E419">IFERROR(INDEX(data!F$3:F$3000, SMALL(IF(ISBLANK($F$3),IF(data!$D$3:$D$3000=$D$3,ROW(data!F$3:F$3000)-ROW(data!F$3)+1),IF(data!$D$3:$D$3000=$D$3,IF(data!$E$3:$E$3000=$F$3, ROW(data!F$3:F$3000)-ROW(data!F$3)+1))),ROWS(data!F$3:F416))),"")</f>
        <v/>
      </c>
      <c r="F419" s="85" t="str">
        <f t="array" ref="F419">IFERROR(INDEX(data!G$3:G$3000, SMALL(IF(ISBLANK($F$3),IF(data!$D$3:$D$3000=$D$3,ROW(data!G$3:G$3000)-ROW(data!G$3)+1),IF(data!$D$3:$D$3000=$D$3,IF(data!$E$3:$E$3000=$F$3, ROW(data!G$3:G$3000)-ROW(data!G$3)+1))),ROWS(data!G$3:G416))),"")</f>
        <v/>
      </c>
      <c r="G419" s="85" t="str">
        <f t="shared" si="6"/>
        <v/>
      </c>
    </row>
    <row r="420" spans="1:7">
      <c r="A420" s="91" t="str">
        <f t="array" ref="A420">IFERROR(INDEX(data!A$3:A$3000, SMALL(IF(ISBLANK($F$3),IF(data!$D$3:$D$3000=$D$3,ROW(data!A$3:A$3000)-ROW(data!A$3)+1),IF(data!$D$3:$D$3000=$D$3,IF(data!$E$3:$E$3000=$F$3, ROW(data!A$3:A$3000)-ROW(data!A$3)+1))),ROWS(data!A$3:A417))),"")</f>
        <v/>
      </c>
      <c r="B420" s="92" t="str">
        <f t="array" ref="B420">IFERROR(INDEX(data!B$3:B$3000, SMALL(IF(ISBLANK($F$3),IF(data!$D$3:$D$3000=$D$3,ROW(data!B$3:B$3000)-ROW(data!B$3)+1),IF(data!$D$3:$D$3000=$D$3,IF(data!$E$3:$E$3000=$F$3, ROW(data!B$3:B$3000)-ROW(data!B$3)+1))),ROWS(data!B$3:B417))),"")</f>
        <v/>
      </c>
      <c r="C420" s="92" t="str">
        <f t="array" ref="C420">IFERROR(INDEX(data!C$3:C$3000, SMALL(IF(ISBLANK($F$3),IF(data!$D$3:$D$3000=$D$3,ROW(data!C$3:C$3000)-ROW(data!C$3)+1),IF(data!$D$3:$D$3000=$D$3,IF(data!$E$3:$E$3000=$F$3, ROW(data!C$3:C$3000)-ROW(data!C$3)+1))),ROWS(data!C$3:C417))),"")</f>
        <v/>
      </c>
      <c r="D420" s="91" t="str">
        <f t="array" ref="D420">IFERROR(INDEX(data!E$3:E$3000, SMALL(IF(ISBLANK($F$3),IF(data!$D$3:$D$3000=$D$3,ROW(data!E$3:E$3000)-ROW(data!E$3)+1),IF(data!$D$3:$D$3000=$D$3,IF(data!$E$3:$E$3000=$F$3, ROW(data!E$3:E$3000)-ROW(data!E$3)+1))),ROWS(data!E$3:E417))),"")</f>
        <v/>
      </c>
      <c r="E420" s="85" t="str">
        <f t="array" ref="E420">IFERROR(INDEX(data!F$3:F$3000, SMALL(IF(ISBLANK($F$3),IF(data!$D$3:$D$3000=$D$3,ROW(data!F$3:F$3000)-ROW(data!F$3)+1),IF(data!$D$3:$D$3000=$D$3,IF(data!$E$3:$E$3000=$F$3, ROW(data!F$3:F$3000)-ROW(data!F$3)+1))),ROWS(data!F$3:F417))),"")</f>
        <v/>
      </c>
      <c r="F420" s="85" t="str">
        <f t="array" ref="F420">IFERROR(INDEX(data!G$3:G$3000, SMALL(IF(ISBLANK($F$3),IF(data!$D$3:$D$3000=$D$3,ROW(data!G$3:G$3000)-ROW(data!G$3)+1),IF(data!$D$3:$D$3000=$D$3,IF(data!$E$3:$E$3000=$F$3, ROW(data!G$3:G$3000)-ROW(data!G$3)+1))),ROWS(data!G$3:G417))),"")</f>
        <v/>
      </c>
      <c r="G420" s="85" t="str">
        <f t="shared" si="6"/>
        <v/>
      </c>
    </row>
    <row r="421" spans="1:7">
      <c r="A421" s="88" t="str">
        <f t="array" ref="A421">IFERROR(INDEX(data!A$3:A$3000, SMALL(IF(ISBLANK($F$3),IF(data!$D$3:$D$3000=$D$3,ROW(data!A$3:A$3000)-ROW(data!A$3)+1),IF(data!$D$3:$D$3000=$D$3,IF(data!$E$3:$E$3000=$F$3, ROW(data!A$3:A$3000)-ROW(data!A$3)+1))),ROWS(data!A$3:A418))),"")</f>
        <v/>
      </c>
      <c r="B421" s="89" t="str">
        <f t="array" ref="B421">IFERROR(INDEX(data!B$3:B$3000, SMALL(IF(ISBLANK($F$3),IF(data!$D$3:$D$3000=$D$3,ROW(data!B$3:B$3000)-ROW(data!B$3)+1),IF(data!$D$3:$D$3000=$D$3,IF(data!$E$3:$E$3000=$F$3, ROW(data!B$3:B$3000)-ROW(data!B$3)+1))),ROWS(data!B$3:B418))),"")</f>
        <v/>
      </c>
      <c r="C421" s="84" t="str">
        <f t="array" ref="C421">IFERROR(INDEX(data!C$3:C$3000, SMALL(IF(ISBLANK($F$3),IF(data!$D$3:$D$3000=$D$3,ROW(data!C$3:C$3000)-ROW(data!C$3)+1),IF(data!$D$3:$D$3000=$D$3,IF(data!$E$3:$E$3000=$F$3, ROW(data!C$3:C$3000)-ROW(data!C$3)+1))),ROWS(data!C$3:C418))),"")</f>
        <v/>
      </c>
      <c r="D421" s="90" t="str">
        <f t="array" ref="D421">IFERROR(INDEX(data!E$3:E$3000, SMALL(IF(ISBLANK($F$3),IF(data!$D$3:$D$3000=$D$3,ROW(data!E$3:E$3000)-ROW(data!E$3)+1),IF(data!$D$3:$D$3000=$D$3,IF(data!$E$3:$E$3000=$F$3, ROW(data!E$3:E$3000)-ROW(data!E$3)+1))),ROWS(data!E$3:E418))),"")</f>
        <v/>
      </c>
      <c r="E421" s="85" t="str">
        <f t="array" ref="E421">IFERROR(INDEX(data!F$3:F$3000, SMALL(IF(ISBLANK($F$3),IF(data!$D$3:$D$3000=$D$3,ROW(data!F$3:F$3000)-ROW(data!F$3)+1),IF(data!$D$3:$D$3000=$D$3,IF(data!$E$3:$E$3000=$F$3, ROW(data!F$3:F$3000)-ROW(data!F$3)+1))),ROWS(data!F$3:F418))),"")</f>
        <v/>
      </c>
      <c r="F421" s="85" t="str">
        <f t="array" ref="F421">IFERROR(INDEX(data!G$3:G$3000, SMALL(IF(ISBLANK($F$3),IF(data!$D$3:$D$3000=$D$3,ROW(data!G$3:G$3000)-ROW(data!G$3)+1),IF(data!$D$3:$D$3000=$D$3,IF(data!$E$3:$E$3000=$F$3, ROW(data!G$3:G$3000)-ROW(data!G$3)+1))),ROWS(data!G$3:G418))),"")</f>
        <v/>
      </c>
      <c r="G421" s="85" t="str">
        <f t="shared" si="6"/>
        <v/>
      </c>
    </row>
    <row r="422" spans="1:7">
      <c r="A422" s="91" t="str">
        <f t="array" ref="A422">IFERROR(INDEX(data!A$3:A$3000, SMALL(IF(ISBLANK($F$3),IF(data!$D$3:$D$3000=$D$3,ROW(data!A$3:A$3000)-ROW(data!A$3)+1),IF(data!$D$3:$D$3000=$D$3,IF(data!$E$3:$E$3000=$F$3, ROW(data!A$3:A$3000)-ROW(data!A$3)+1))),ROWS(data!A$3:A419))),"")</f>
        <v/>
      </c>
      <c r="B422" s="92" t="str">
        <f t="array" ref="B422">IFERROR(INDEX(data!B$3:B$3000, SMALL(IF(ISBLANK($F$3),IF(data!$D$3:$D$3000=$D$3,ROW(data!B$3:B$3000)-ROW(data!B$3)+1),IF(data!$D$3:$D$3000=$D$3,IF(data!$E$3:$E$3000=$F$3, ROW(data!B$3:B$3000)-ROW(data!B$3)+1))),ROWS(data!B$3:B419))),"")</f>
        <v/>
      </c>
      <c r="C422" s="92" t="str">
        <f t="array" ref="C422">IFERROR(INDEX(data!C$3:C$3000, SMALL(IF(ISBLANK($F$3),IF(data!$D$3:$D$3000=$D$3,ROW(data!C$3:C$3000)-ROW(data!C$3)+1),IF(data!$D$3:$D$3000=$D$3,IF(data!$E$3:$E$3000=$F$3, ROW(data!C$3:C$3000)-ROW(data!C$3)+1))),ROWS(data!C$3:C419))),"")</f>
        <v/>
      </c>
      <c r="D422" s="91" t="str">
        <f t="array" ref="D422">IFERROR(INDEX(data!E$3:E$3000, SMALL(IF(ISBLANK($F$3),IF(data!$D$3:$D$3000=$D$3,ROW(data!E$3:E$3000)-ROW(data!E$3)+1),IF(data!$D$3:$D$3000=$D$3,IF(data!$E$3:$E$3000=$F$3, ROW(data!E$3:E$3000)-ROW(data!E$3)+1))),ROWS(data!E$3:E419))),"")</f>
        <v/>
      </c>
      <c r="E422" s="85" t="str">
        <f t="array" ref="E422">IFERROR(INDEX(data!F$3:F$3000, SMALL(IF(ISBLANK($F$3),IF(data!$D$3:$D$3000=$D$3,ROW(data!F$3:F$3000)-ROW(data!F$3)+1),IF(data!$D$3:$D$3000=$D$3,IF(data!$E$3:$E$3000=$F$3, ROW(data!F$3:F$3000)-ROW(data!F$3)+1))),ROWS(data!F$3:F419))),"")</f>
        <v/>
      </c>
      <c r="F422" s="85" t="str">
        <f t="array" ref="F422">IFERROR(INDEX(data!G$3:G$3000, SMALL(IF(ISBLANK($F$3),IF(data!$D$3:$D$3000=$D$3,ROW(data!G$3:G$3000)-ROW(data!G$3)+1),IF(data!$D$3:$D$3000=$D$3,IF(data!$E$3:$E$3000=$F$3, ROW(data!G$3:G$3000)-ROW(data!G$3)+1))),ROWS(data!G$3:G419))),"")</f>
        <v/>
      </c>
      <c r="G422" s="85" t="str">
        <f t="shared" si="6"/>
        <v/>
      </c>
    </row>
    <row r="423" spans="1:7">
      <c r="A423" s="88" t="str">
        <f t="array" ref="A423">IFERROR(INDEX(data!A$3:A$3000, SMALL(IF(ISBLANK($F$3),IF(data!$D$3:$D$3000=$D$3,ROW(data!A$3:A$3000)-ROW(data!A$3)+1),IF(data!$D$3:$D$3000=$D$3,IF(data!$E$3:$E$3000=$F$3, ROW(data!A$3:A$3000)-ROW(data!A$3)+1))),ROWS(data!A$3:A420))),"")</f>
        <v/>
      </c>
      <c r="B423" s="89" t="str">
        <f t="array" ref="B423">IFERROR(INDEX(data!B$3:B$3000, SMALL(IF(ISBLANK($F$3),IF(data!$D$3:$D$3000=$D$3,ROW(data!B$3:B$3000)-ROW(data!B$3)+1),IF(data!$D$3:$D$3000=$D$3,IF(data!$E$3:$E$3000=$F$3, ROW(data!B$3:B$3000)-ROW(data!B$3)+1))),ROWS(data!B$3:B420))),"")</f>
        <v/>
      </c>
      <c r="C423" s="84" t="str">
        <f t="array" ref="C423">IFERROR(INDEX(data!C$3:C$3000, SMALL(IF(ISBLANK($F$3),IF(data!$D$3:$D$3000=$D$3,ROW(data!C$3:C$3000)-ROW(data!C$3)+1),IF(data!$D$3:$D$3000=$D$3,IF(data!$E$3:$E$3000=$F$3, ROW(data!C$3:C$3000)-ROW(data!C$3)+1))),ROWS(data!C$3:C420))),"")</f>
        <v/>
      </c>
      <c r="D423" s="90" t="str">
        <f t="array" ref="D423">IFERROR(INDEX(data!E$3:E$3000, SMALL(IF(ISBLANK($F$3),IF(data!$D$3:$D$3000=$D$3,ROW(data!E$3:E$3000)-ROW(data!E$3)+1),IF(data!$D$3:$D$3000=$D$3,IF(data!$E$3:$E$3000=$F$3, ROW(data!E$3:E$3000)-ROW(data!E$3)+1))),ROWS(data!E$3:E420))),"")</f>
        <v/>
      </c>
      <c r="E423" s="85" t="str">
        <f t="array" ref="E423">IFERROR(INDEX(data!F$3:F$3000, SMALL(IF(ISBLANK($F$3),IF(data!$D$3:$D$3000=$D$3,ROW(data!F$3:F$3000)-ROW(data!F$3)+1),IF(data!$D$3:$D$3000=$D$3,IF(data!$E$3:$E$3000=$F$3, ROW(data!F$3:F$3000)-ROW(data!F$3)+1))),ROWS(data!F$3:F420))),"")</f>
        <v/>
      </c>
      <c r="F423" s="85" t="str">
        <f t="array" ref="F423">IFERROR(INDEX(data!G$3:G$3000, SMALL(IF(ISBLANK($F$3),IF(data!$D$3:$D$3000=$D$3,ROW(data!G$3:G$3000)-ROW(data!G$3)+1),IF(data!$D$3:$D$3000=$D$3,IF(data!$E$3:$E$3000=$F$3, ROW(data!G$3:G$3000)-ROW(data!G$3)+1))),ROWS(data!G$3:G420))),"")</f>
        <v/>
      </c>
      <c r="G423" s="85" t="str">
        <f t="shared" si="6"/>
        <v/>
      </c>
    </row>
    <row r="424" spans="1:7">
      <c r="A424" s="91" t="str">
        <f t="array" ref="A424">IFERROR(INDEX(data!A$3:A$3000, SMALL(IF(ISBLANK($F$3),IF(data!$D$3:$D$3000=$D$3,ROW(data!A$3:A$3000)-ROW(data!A$3)+1),IF(data!$D$3:$D$3000=$D$3,IF(data!$E$3:$E$3000=$F$3, ROW(data!A$3:A$3000)-ROW(data!A$3)+1))),ROWS(data!A$3:A421))),"")</f>
        <v/>
      </c>
      <c r="B424" s="92" t="str">
        <f t="array" ref="B424">IFERROR(INDEX(data!B$3:B$3000, SMALL(IF(ISBLANK($F$3),IF(data!$D$3:$D$3000=$D$3,ROW(data!B$3:B$3000)-ROW(data!B$3)+1),IF(data!$D$3:$D$3000=$D$3,IF(data!$E$3:$E$3000=$F$3, ROW(data!B$3:B$3000)-ROW(data!B$3)+1))),ROWS(data!B$3:B421))),"")</f>
        <v/>
      </c>
      <c r="C424" s="92" t="str">
        <f t="array" ref="C424">IFERROR(INDEX(data!C$3:C$3000, SMALL(IF(ISBLANK($F$3),IF(data!$D$3:$D$3000=$D$3,ROW(data!C$3:C$3000)-ROW(data!C$3)+1),IF(data!$D$3:$D$3000=$D$3,IF(data!$E$3:$E$3000=$F$3, ROW(data!C$3:C$3000)-ROW(data!C$3)+1))),ROWS(data!C$3:C421))),"")</f>
        <v/>
      </c>
      <c r="D424" s="91" t="str">
        <f t="array" ref="D424">IFERROR(INDEX(data!E$3:E$3000, SMALL(IF(ISBLANK($F$3),IF(data!$D$3:$D$3000=$D$3,ROW(data!E$3:E$3000)-ROW(data!E$3)+1),IF(data!$D$3:$D$3000=$D$3,IF(data!$E$3:$E$3000=$F$3, ROW(data!E$3:E$3000)-ROW(data!E$3)+1))),ROWS(data!E$3:E421))),"")</f>
        <v/>
      </c>
      <c r="E424" s="85" t="str">
        <f t="array" ref="E424">IFERROR(INDEX(data!F$3:F$3000, SMALL(IF(ISBLANK($F$3),IF(data!$D$3:$D$3000=$D$3,ROW(data!F$3:F$3000)-ROW(data!F$3)+1),IF(data!$D$3:$D$3000=$D$3,IF(data!$E$3:$E$3000=$F$3, ROW(data!F$3:F$3000)-ROW(data!F$3)+1))),ROWS(data!F$3:F421))),"")</f>
        <v/>
      </c>
      <c r="F424" s="85" t="str">
        <f t="array" ref="F424">IFERROR(INDEX(data!G$3:G$3000, SMALL(IF(ISBLANK($F$3),IF(data!$D$3:$D$3000=$D$3,ROW(data!G$3:G$3000)-ROW(data!G$3)+1),IF(data!$D$3:$D$3000=$D$3,IF(data!$E$3:$E$3000=$F$3, ROW(data!G$3:G$3000)-ROW(data!G$3)+1))),ROWS(data!G$3:G421))),"")</f>
        <v/>
      </c>
      <c r="G424" s="85" t="str">
        <f t="shared" si="6"/>
        <v/>
      </c>
    </row>
    <row r="425" spans="1:7">
      <c r="A425" s="88" t="str">
        <f t="array" ref="A425">IFERROR(INDEX(data!A$3:A$3000, SMALL(IF(ISBLANK($F$3),IF(data!$D$3:$D$3000=$D$3,ROW(data!A$3:A$3000)-ROW(data!A$3)+1),IF(data!$D$3:$D$3000=$D$3,IF(data!$E$3:$E$3000=$F$3, ROW(data!A$3:A$3000)-ROW(data!A$3)+1))),ROWS(data!A$3:A422))),"")</f>
        <v/>
      </c>
      <c r="B425" s="89" t="str">
        <f t="array" ref="B425">IFERROR(INDEX(data!B$3:B$3000, SMALL(IF(ISBLANK($F$3),IF(data!$D$3:$D$3000=$D$3,ROW(data!B$3:B$3000)-ROW(data!B$3)+1),IF(data!$D$3:$D$3000=$D$3,IF(data!$E$3:$E$3000=$F$3, ROW(data!B$3:B$3000)-ROW(data!B$3)+1))),ROWS(data!B$3:B422))),"")</f>
        <v/>
      </c>
      <c r="C425" s="84" t="str">
        <f t="array" ref="C425">IFERROR(INDEX(data!C$3:C$3000, SMALL(IF(ISBLANK($F$3),IF(data!$D$3:$D$3000=$D$3,ROW(data!C$3:C$3000)-ROW(data!C$3)+1),IF(data!$D$3:$D$3000=$D$3,IF(data!$E$3:$E$3000=$F$3, ROW(data!C$3:C$3000)-ROW(data!C$3)+1))),ROWS(data!C$3:C422))),"")</f>
        <v/>
      </c>
      <c r="D425" s="90" t="str">
        <f t="array" ref="D425">IFERROR(INDEX(data!E$3:E$3000, SMALL(IF(ISBLANK($F$3),IF(data!$D$3:$D$3000=$D$3,ROW(data!E$3:E$3000)-ROW(data!E$3)+1),IF(data!$D$3:$D$3000=$D$3,IF(data!$E$3:$E$3000=$F$3, ROW(data!E$3:E$3000)-ROW(data!E$3)+1))),ROWS(data!E$3:E422))),"")</f>
        <v/>
      </c>
      <c r="E425" s="85" t="str">
        <f t="array" ref="E425">IFERROR(INDEX(data!F$3:F$3000, SMALL(IF(ISBLANK($F$3),IF(data!$D$3:$D$3000=$D$3,ROW(data!F$3:F$3000)-ROW(data!F$3)+1),IF(data!$D$3:$D$3000=$D$3,IF(data!$E$3:$E$3000=$F$3, ROW(data!F$3:F$3000)-ROW(data!F$3)+1))),ROWS(data!F$3:F422))),"")</f>
        <v/>
      </c>
      <c r="F425" s="85" t="str">
        <f t="array" ref="F425">IFERROR(INDEX(data!G$3:G$3000, SMALL(IF(ISBLANK($F$3),IF(data!$D$3:$D$3000=$D$3,ROW(data!G$3:G$3000)-ROW(data!G$3)+1),IF(data!$D$3:$D$3000=$D$3,IF(data!$E$3:$E$3000=$F$3, ROW(data!G$3:G$3000)-ROW(data!G$3)+1))),ROWS(data!G$3:G422))),"")</f>
        <v/>
      </c>
      <c r="G425" s="85" t="str">
        <f t="shared" si="6"/>
        <v/>
      </c>
    </row>
    <row r="426" spans="1:7">
      <c r="A426" s="91" t="str">
        <f t="array" ref="A426">IFERROR(INDEX(data!A$3:A$3000, SMALL(IF(ISBLANK($F$3),IF(data!$D$3:$D$3000=$D$3,ROW(data!A$3:A$3000)-ROW(data!A$3)+1),IF(data!$D$3:$D$3000=$D$3,IF(data!$E$3:$E$3000=$F$3, ROW(data!A$3:A$3000)-ROW(data!A$3)+1))),ROWS(data!A$3:A423))),"")</f>
        <v/>
      </c>
      <c r="B426" s="92" t="str">
        <f t="array" ref="B426">IFERROR(INDEX(data!B$3:B$3000, SMALL(IF(ISBLANK($F$3),IF(data!$D$3:$D$3000=$D$3,ROW(data!B$3:B$3000)-ROW(data!B$3)+1),IF(data!$D$3:$D$3000=$D$3,IF(data!$E$3:$E$3000=$F$3, ROW(data!B$3:B$3000)-ROW(data!B$3)+1))),ROWS(data!B$3:B423))),"")</f>
        <v/>
      </c>
      <c r="C426" s="92" t="str">
        <f t="array" ref="C426">IFERROR(INDEX(data!C$3:C$3000, SMALL(IF(ISBLANK($F$3),IF(data!$D$3:$D$3000=$D$3,ROW(data!C$3:C$3000)-ROW(data!C$3)+1),IF(data!$D$3:$D$3000=$D$3,IF(data!$E$3:$E$3000=$F$3, ROW(data!C$3:C$3000)-ROW(data!C$3)+1))),ROWS(data!C$3:C423))),"")</f>
        <v/>
      </c>
      <c r="D426" s="91" t="str">
        <f t="array" ref="D426">IFERROR(INDEX(data!E$3:E$3000, SMALL(IF(ISBLANK($F$3),IF(data!$D$3:$D$3000=$D$3,ROW(data!E$3:E$3000)-ROW(data!E$3)+1),IF(data!$D$3:$D$3000=$D$3,IF(data!$E$3:$E$3000=$F$3, ROW(data!E$3:E$3000)-ROW(data!E$3)+1))),ROWS(data!E$3:E423))),"")</f>
        <v/>
      </c>
      <c r="E426" s="85" t="str">
        <f t="array" ref="E426">IFERROR(INDEX(data!F$3:F$3000, SMALL(IF(ISBLANK($F$3),IF(data!$D$3:$D$3000=$D$3,ROW(data!F$3:F$3000)-ROW(data!F$3)+1),IF(data!$D$3:$D$3000=$D$3,IF(data!$E$3:$E$3000=$F$3, ROW(data!F$3:F$3000)-ROW(data!F$3)+1))),ROWS(data!F$3:F423))),"")</f>
        <v/>
      </c>
      <c r="F426" s="85" t="str">
        <f t="array" ref="F426">IFERROR(INDEX(data!G$3:G$3000, SMALL(IF(ISBLANK($F$3),IF(data!$D$3:$D$3000=$D$3,ROW(data!G$3:G$3000)-ROW(data!G$3)+1),IF(data!$D$3:$D$3000=$D$3,IF(data!$E$3:$E$3000=$F$3, ROW(data!G$3:G$3000)-ROW(data!G$3)+1))),ROWS(data!G$3:G423))),"")</f>
        <v/>
      </c>
      <c r="G426" s="85" t="str">
        <f t="shared" si="6"/>
        <v/>
      </c>
    </row>
    <row r="427" spans="1:7">
      <c r="A427" s="88" t="str">
        <f t="array" ref="A427">IFERROR(INDEX(data!A$3:A$3000, SMALL(IF(ISBLANK($F$3),IF(data!$D$3:$D$3000=$D$3,ROW(data!A$3:A$3000)-ROW(data!A$3)+1),IF(data!$D$3:$D$3000=$D$3,IF(data!$E$3:$E$3000=$F$3, ROW(data!A$3:A$3000)-ROW(data!A$3)+1))),ROWS(data!A$3:A424))),"")</f>
        <v/>
      </c>
      <c r="B427" s="89" t="str">
        <f t="array" ref="B427">IFERROR(INDEX(data!B$3:B$3000, SMALL(IF(ISBLANK($F$3),IF(data!$D$3:$D$3000=$D$3,ROW(data!B$3:B$3000)-ROW(data!B$3)+1),IF(data!$D$3:$D$3000=$D$3,IF(data!$E$3:$E$3000=$F$3, ROW(data!B$3:B$3000)-ROW(data!B$3)+1))),ROWS(data!B$3:B424))),"")</f>
        <v/>
      </c>
      <c r="C427" s="84" t="str">
        <f t="array" ref="C427">IFERROR(INDEX(data!C$3:C$3000, SMALL(IF(ISBLANK($F$3),IF(data!$D$3:$D$3000=$D$3,ROW(data!C$3:C$3000)-ROW(data!C$3)+1),IF(data!$D$3:$D$3000=$D$3,IF(data!$E$3:$E$3000=$F$3, ROW(data!C$3:C$3000)-ROW(data!C$3)+1))),ROWS(data!C$3:C424))),"")</f>
        <v/>
      </c>
      <c r="D427" s="90" t="str">
        <f t="array" ref="D427">IFERROR(INDEX(data!E$3:E$3000, SMALL(IF(ISBLANK($F$3),IF(data!$D$3:$D$3000=$D$3,ROW(data!E$3:E$3000)-ROW(data!E$3)+1),IF(data!$D$3:$D$3000=$D$3,IF(data!$E$3:$E$3000=$F$3, ROW(data!E$3:E$3000)-ROW(data!E$3)+1))),ROWS(data!E$3:E424))),"")</f>
        <v/>
      </c>
      <c r="E427" s="85" t="str">
        <f t="array" ref="E427">IFERROR(INDEX(data!F$3:F$3000, SMALL(IF(ISBLANK($F$3),IF(data!$D$3:$D$3000=$D$3,ROW(data!F$3:F$3000)-ROW(data!F$3)+1),IF(data!$D$3:$D$3000=$D$3,IF(data!$E$3:$E$3000=$F$3, ROW(data!F$3:F$3000)-ROW(data!F$3)+1))),ROWS(data!F$3:F424))),"")</f>
        <v/>
      </c>
      <c r="F427" s="85" t="str">
        <f t="array" ref="F427">IFERROR(INDEX(data!G$3:G$3000, SMALL(IF(ISBLANK($F$3),IF(data!$D$3:$D$3000=$D$3,ROW(data!G$3:G$3000)-ROW(data!G$3)+1),IF(data!$D$3:$D$3000=$D$3,IF(data!$E$3:$E$3000=$F$3, ROW(data!G$3:G$3000)-ROW(data!G$3)+1))),ROWS(data!G$3:G424))),"")</f>
        <v/>
      </c>
      <c r="G427" s="85" t="str">
        <f t="shared" ref="G427:G490" si="7">IF(OR(ISNUMBER(F427), ISNUMBER(E427)),G426+E427-F427, "")</f>
        <v/>
      </c>
    </row>
    <row r="428" spans="1:7">
      <c r="A428" s="91" t="str">
        <f t="array" ref="A428">IFERROR(INDEX(data!A$3:A$3000, SMALL(IF(ISBLANK($F$3),IF(data!$D$3:$D$3000=$D$3,ROW(data!A$3:A$3000)-ROW(data!A$3)+1),IF(data!$D$3:$D$3000=$D$3,IF(data!$E$3:$E$3000=$F$3, ROW(data!A$3:A$3000)-ROW(data!A$3)+1))),ROWS(data!A$3:A425))),"")</f>
        <v/>
      </c>
      <c r="B428" s="92" t="str">
        <f t="array" ref="B428">IFERROR(INDEX(data!B$3:B$3000, SMALL(IF(ISBLANK($F$3),IF(data!$D$3:$D$3000=$D$3,ROW(data!B$3:B$3000)-ROW(data!B$3)+1),IF(data!$D$3:$D$3000=$D$3,IF(data!$E$3:$E$3000=$F$3, ROW(data!B$3:B$3000)-ROW(data!B$3)+1))),ROWS(data!B$3:B425))),"")</f>
        <v/>
      </c>
      <c r="C428" s="92" t="str">
        <f t="array" ref="C428">IFERROR(INDEX(data!C$3:C$3000, SMALL(IF(ISBLANK($F$3),IF(data!$D$3:$D$3000=$D$3,ROW(data!C$3:C$3000)-ROW(data!C$3)+1),IF(data!$D$3:$D$3000=$D$3,IF(data!$E$3:$E$3000=$F$3, ROW(data!C$3:C$3000)-ROW(data!C$3)+1))),ROWS(data!C$3:C425))),"")</f>
        <v/>
      </c>
      <c r="D428" s="91" t="str">
        <f t="array" ref="D428">IFERROR(INDEX(data!E$3:E$3000, SMALL(IF(ISBLANK($F$3),IF(data!$D$3:$D$3000=$D$3,ROW(data!E$3:E$3000)-ROW(data!E$3)+1),IF(data!$D$3:$D$3000=$D$3,IF(data!$E$3:$E$3000=$F$3, ROW(data!E$3:E$3000)-ROW(data!E$3)+1))),ROWS(data!E$3:E425))),"")</f>
        <v/>
      </c>
      <c r="E428" s="85" t="str">
        <f t="array" ref="E428">IFERROR(INDEX(data!F$3:F$3000, SMALL(IF(ISBLANK($F$3),IF(data!$D$3:$D$3000=$D$3,ROW(data!F$3:F$3000)-ROW(data!F$3)+1),IF(data!$D$3:$D$3000=$D$3,IF(data!$E$3:$E$3000=$F$3, ROW(data!F$3:F$3000)-ROW(data!F$3)+1))),ROWS(data!F$3:F425))),"")</f>
        <v/>
      </c>
      <c r="F428" s="85" t="str">
        <f t="array" ref="F428">IFERROR(INDEX(data!G$3:G$3000, SMALL(IF(ISBLANK($F$3),IF(data!$D$3:$D$3000=$D$3,ROW(data!G$3:G$3000)-ROW(data!G$3)+1),IF(data!$D$3:$D$3000=$D$3,IF(data!$E$3:$E$3000=$F$3, ROW(data!G$3:G$3000)-ROW(data!G$3)+1))),ROWS(data!G$3:G425))),"")</f>
        <v/>
      </c>
      <c r="G428" s="85" t="str">
        <f t="shared" si="7"/>
        <v/>
      </c>
    </row>
    <row r="429" spans="1:7">
      <c r="A429" s="88" t="str">
        <f t="array" ref="A429">IFERROR(INDEX(data!A$3:A$3000, SMALL(IF(ISBLANK($F$3),IF(data!$D$3:$D$3000=$D$3,ROW(data!A$3:A$3000)-ROW(data!A$3)+1),IF(data!$D$3:$D$3000=$D$3,IF(data!$E$3:$E$3000=$F$3, ROW(data!A$3:A$3000)-ROW(data!A$3)+1))),ROWS(data!A$3:A426))),"")</f>
        <v/>
      </c>
      <c r="B429" s="89" t="str">
        <f t="array" ref="B429">IFERROR(INDEX(data!B$3:B$3000, SMALL(IF(ISBLANK($F$3),IF(data!$D$3:$D$3000=$D$3,ROW(data!B$3:B$3000)-ROW(data!B$3)+1),IF(data!$D$3:$D$3000=$D$3,IF(data!$E$3:$E$3000=$F$3, ROW(data!B$3:B$3000)-ROW(data!B$3)+1))),ROWS(data!B$3:B426))),"")</f>
        <v/>
      </c>
      <c r="C429" s="84" t="str">
        <f t="array" ref="C429">IFERROR(INDEX(data!C$3:C$3000, SMALL(IF(ISBLANK($F$3),IF(data!$D$3:$D$3000=$D$3,ROW(data!C$3:C$3000)-ROW(data!C$3)+1),IF(data!$D$3:$D$3000=$D$3,IF(data!$E$3:$E$3000=$F$3, ROW(data!C$3:C$3000)-ROW(data!C$3)+1))),ROWS(data!C$3:C426))),"")</f>
        <v/>
      </c>
      <c r="D429" s="90" t="str">
        <f t="array" ref="D429">IFERROR(INDEX(data!E$3:E$3000, SMALL(IF(ISBLANK($F$3),IF(data!$D$3:$D$3000=$D$3,ROW(data!E$3:E$3000)-ROW(data!E$3)+1),IF(data!$D$3:$D$3000=$D$3,IF(data!$E$3:$E$3000=$F$3, ROW(data!E$3:E$3000)-ROW(data!E$3)+1))),ROWS(data!E$3:E426))),"")</f>
        <v/>
      </c>
      <c r="E429" s="85" t="str">
        <f t="array" ref="E429">IFERROR(INDEX(data!F$3:F$3000, SMALL(IF(ISBLANK($F$3),IF(data!$D$3:$D$3000=$D$3,ROW(data!F$3:F$3000)-ROW(data!F$3)+1),IF(data!$D$3:$D$3000=$D$3,IF(data!$E$3:$E$3000=$F$3, ROW(data!F$3:F$3000)-ROW(data!F$3)+1))),ROWS(data!F$3:F426))),"")</f>
        <v/>
      </c>
      <c r="F429" s="85" t="str">
        <f t="array" ref="F429">IFERROR(INDEX(data!G$3:G$3000, SMALL(IF(ISBLANK($F$3),IF(data!$D$3:$D$3000=$D$3,ROW(data!G$3:G$3000)-ROW(data!G$3)+1),IF(data!$D$3:$D$3000=$D$3,IF(data!$E$3:$E$3000=$F$3, ROW(data!G$3:G$3000)-ROW(data!G$3)+1))),ROWS(data!G$3:G426))),"")</f>
        <v/>
      </c>
      <c r="G429" s="85" t="str">
        <f t="shared" si="7"/>
        <v/>
      </c>
    </row>
    <row r="430" spans="1:7">
      <c r="A430" s="91" t="str">
        <f t="array" ref="A430">IFERROR(INDEX(data!A$3:A$3000, SMALL(IF(ISBLANK($F$3),IF(data!$D$3:$D$3000=$D$3,ROW(data!A$3:A$3000)-ROW(data!A$3)+1),IF(data!$D$3:$D$3000=$D$3,IF(data!$E$3:$E$3000=$F$3, ROW(data!A$3:A$3000)-ROW(data!A$3)+1))),ROWS(data!A$3:A427))),"")</f>
        <v/>
      </c>
      <c r="B430" s="92" t="str">
        <f t="array" ref="B430">IFERROR(INDEX(data!B$3:B$3000, SMALL(IF(ISBLANK($F$3),IF(data!$D$3:$D$3000=$D$3,ROW(data!B$3:B$3000)-ROW(data!B$3)+1),IF(data!$D$3:$D$3000=$D$3,IF(data!$E$3:$E$3000=$F$3, ROW(data!B$3:B$3000)-ROW(data!B$3)+1))),ROWS(data!B$3:B427))),"")</f>
        <v/>
      </c>
      <c r="C430" s="92" t="str">
        <f t="array" ref="C430">IFERROR(INDEX(data!C$3:C$3000, SMALL(IF(ISBLANK($F$3),IF(data!$D$3:$D$3000=$D$3,ROW(data!C$3:C$3000)-ROW(data!C$3)+1),IF(data!$D$3:$D$3000=$D$3,IF(data!$E$3:$E$3000=$F$3, ROW(data!C$3:C$3000)-ROW(data!C$3)+1))),ROWS(data!C$3:C427))),"")</f>
        <v/>
      </c>
      <c r="D430" s="91" t="str">
        <f t="array" ref="D430">IFERROR(INDEX(data!E$3:E$3000, SMALL(IF(ISBLANK($F$3),IF(data!$D$3:$D$3000=$D$3,ROW(data!E$3:E$3000)-ROW(data!E$3)+1),IF(data!$D$3:$D$3000=$D$3,IF(data!$E$3:$E$3000=$F$3, ROW(data!E$3:E$3000)-ROW(data!E$3)+1))),ROWS(data!E$3:E427))),"")</f>
        <v/>
      </c>
      <c r="E430" s="85" t="str">
        <f t="array" ref="E430">IFERROR(INDEX(data!F$3:F$3000, SMALL(IF(ISBLANK($F$3),IF(data!$D$3:$D$3000=$D$3,ROW(data!F$3:F$3000)-ROW(data!F$3)+1),IF(data!$D$3:$D$3000=$D$3,IF(data!$E$3:$E$3000=$F$3, ROW(data!F$3:F$3000)-ROW(data!F$3)+1))),ROWS(data!F$3:F427))),"")</f>
        <v/>
      </c>
      <c r="F430" s="85" t="str">
        <f t="array" ref="F430">IFERROR(INDEX(data!G$3:G$3000, SMALL(IF(ISBLANK($F$3),IF(data!$D$3:$D$3000=$D$3,ROW(data!G$3:G$3000)-ROW(data!G$3)+1),IF(data!$D$3:$D$3000=$D$3,IF(data!$E$3:$E$3000=$F$3, ROW(data!G$3:G$3000)-ROW(data!G$3)+1))),ROWS(data!G$3:G427))),"")</f>
        <v/>
      </c>
      <c r="G430" s="85" t="str">
        <f t="shared" si="7"/>
        <v/>
      </c>
    </row>
    <row r="431" spans="1:7">
      <c r="A431" s="88" t="str">
        <f t="array" ref="A431">IFERROR(INDEX(data!A$3:A$3000, SMALL(IF(ISBLANK($F$3),IF(data!$D$3:$D$3000=$D$3,ROW(data!A$3:A$3000)-ROW(data!A$3)+1),IF(data!$D$3:$D$3000=$D$3,IF(data!$E$3:$E$3000=$F$3, ROW(data!A$3:A$3000)-ROW(data!A$3)+1))),ROWS(data!A$3:A428))),"")</f>
        <v/>
      </c>
      <c r="B431" s="89" t="str">
        <f t="array" ref="B431">IFERROR(INDEX(data!B$3:B$3000, SMALL(IF(ISBLANK($F$3),IF(data!$D$3:$D$3000=$D$3,ROW(data!B$3:B$3000)-ROW(data!B$3)+1),IF(data!$D$3:$D$3000=$D$3,IF(data!$E$3:$E$3000=$F$3, ROW(data!B$3:B$3000)-ROW(data!B$3)+1))),ROWS(data!B$3:B428))),"")</f>
        <v/>
      </c>
      <c r="C431" s="84" t="str">
        <f t="array" ref="C431">IFERROR(INDEX(data!C$3:C$3000, SMALL(IF(ISBLANK($F$3),IF(data!$D$3:$D$3000=$D$3,ROW(data!C$3:C$3000)-ROW(data!C$3)+1),IF(data!$D$3:$D$3000=$D$3,IF(data!$E$3:$E$3000=$F$3, ROW(data!C$3:C$3000)-ROW(data!C$3)+1))),ROWS(data!C$3:C428))),"")</f>
        <v/>
      </c>
      <c r="D431" s="90" t="str">
        <f t="array" ref="D431">IFERROR(INDEX(data!E$3:E$3000, SMALL(IF(ISBLANK($F$3),IF(data!$D$3:$D$3000=$D$3,ROW(data!E$3:E$3000)-ROW(data!E$3)+1),IF(data!$D$3:$D$3000=$D$3,IF(data!$E$3:$E$3000=$F$3, ROW(data!E$3:E$3000)-ROW(data!E$3)+1))),ROWS(data!E$3:E428))),"")</f>
        <v/>
      </c>
      <c r="E431" s="85" t="str">
        <f t="array" ref="E431">IFERROR(INDEX(data!F$3:F$3000, SMALL(IF(ISBLANK($F$3),IF(data!$D$3:$D$3000=$D$3,ROW(data!F$3:F$3000)-ROW(data!F$3)+1),IF(data!$D$3:$D$3000=$D$3,IF(data!$E$3:$E$3000=$F$3, ROW(data!F$3:F$3000)-ROW(data!F$3)+1))),ROWS(data!F$3:F428))),"")</f>
        <v/>
      </c>
      <c r="F431" s="85" t="str">
        <f t="array" ref="F431">IFERROR(INDEX(data!G$3:G$3000, SMALL(IF(ISBLANK($F$3),IF(data!$D$3:$D$3000=$D$3,ROW(data!G$3:G$3000)-ROW(data!G$3)+1),IF(data!$D$3:$D$3000=$D$3,IF(data!$E$3:$E$3000=$F$3, ROW(data!G$3:G$3000)-ROW(data!G$3)+1))),ROWS(data!G$3:G428))),"")</f>
        <v/>
      </c>
      <c r="G431" s="85" t="str">
        <f t="shared" si="7"/>
        <v/>
      </c>
    </row>
    <row r="432" spans="1:7">
      <c r="A432" s="91" t="str">
        <f t="array" ref="A432">IFERROR(INDEX(data!A$3:A$3000, SMALL(IF(ISBLANK($F$3),IF(data!$D$3:$D$3000=$D$3,ROW(data!A$3:A$3000)-ROW(data!A$3)+1),IF(data!$D$3:$D$3000=$D$3,IF(data!$E$3:$E$3000=$F$3, ROW(data!A$3:A$3000)-ROW(data!A$3)+1))),ROWS(data!A$3:A429))),"")</f>
        <v/>
      </c>
      <c r="B432" s="92" t="str">
        <f t="array" ref="B432">IFERROR(INDEX(data!B$3:B$3000, SMALL(IF(ISBLANK($F$3),IF(data!$D$3:$D$3000=$D$3,ROW(data!B$3:B$3000)-ROW(data!B$3)+1),IF(data!$D$3:$D$3000=$D$3,IF(data!$E$3:$E$3000=$F$3, ROW(data!B$3:B$3000)-ROW(data!B$3)+1))),ROWS(data!B$3:B429))),"")</f>
        <v/>
      </c>
      <c r="C432" s="92" t="str">
        <f t="array" ref="C432">IFERROR(INDEX(data!C$3:C$3000, SMALL(IF(ISBLANK($F$3),IF(data!$D$3:$D$3000=$D$3,ROW(data!C$3:C$3000)-ROW(data!C$3)+1),IF(data!$D$3:$D$3000=$D$3,IF(data!$E$3:$E$3000=$F$3, ROW(data!C$3:C$3000)-ROW(data!C$3)+1))),ROWS(data!C$3:C429))),"")</f>
        <v/>
      </c>
      <c r="D432" s="91" t="str">
        <f t="array" ref="D432">IFERROR(INDEX(data!E$3:E$3000, SMALL(IF(ISBLANK($F$3),IF(data!$D$3:$D$3000=$D$3,ROW(data!E$3:E$3000)-ROW(data!E$3)+1),IF(data!$D$3:$D$3000=$D$3,IF(data!$E$3:$E$3000=$F$3, ROW(data!E$3:E$3000)-ROW(data!E$3)+1))),ROWS(data!E$3:E429))),"")</f>
        <v/>
      </c>
      <c r="E432" s="85" t="str">
        <f t="array" ref="E432">IFERROR(INDEX(data!F$3:F$3000, SMALL(IF(ISBLANK($F$3),IF(data!$D$3:$D$3000=$D$3,ROW(data!F$3:F$3000)-ROW(data!F$3)+1),IF(data!$D$3:$D$3000=$D$3,IF(data!$E$3:$E$3000=$F$3, ROW(data!F$3:F$3000)-ROW(data!F$3)+1))),ROWS(data!F$3:F429))),"")</f>
        <v/>
      </c>
      <c r="F432" s="85" t="str">
        <f t="array" ref="F432">IFERROR(INDEX(data!G$3:G$3000, SMALL(IF(ISBLANK($F$3),IF(data!$D$3:$D$3000=$D$3,ROW(data!G$3:G$3000)-ROW(data!G$3)+1),IF(data!$D$3:$D$3000=$D$3,IF(data!$E$3:$E$3000=$F$3, ROW(data!G$3:G$3000)-ROW(data!G$3)+1))),ROWS(data!G$3:G429))),"")</f>
        <v/>
      </c>
      <c r="G432" s="85" t="str">
        <f t="shared" si="7"/>
        <v/>
      </c>
    </row>
    <row r="433" spans="1:7">
      <c r="A433" s="88" t="str">
        <f t="array" ref="A433">IFERROR(INDEX(data!A$3:A$3000, SMALL(IF(ISBLANK($F$3),IF(data!$D$3:$D$3000=$D$3,ROW(data!A$3:A$3000)-ROW(data!A$3)+1),IF(data!$D$3:$D$3000=$D$3,IF(data!$E$3:$E$3000=$F$3, ROW(data!A$3:A$3000)-ROW(data!A$3)+1))),ROWS(data!A$3:A430))),"")</f>
        <v/>
      </c>
      <c r="B433" s="89" t="str">
        <f t="array" ref="B433">IFERROR(INDEX(data!B$3:B$3000, SMALL(IF(ISBLANK($F$3),IF(data!$D$3:$D$3000=$D$3,ROW(data!B$3:B$3000)-ROW(data!B$3)+1),IF(data!$D$3:$D$3000=$D$3,IF(data!$E$3:$E$3000=$F$3, ROW(data!B$3:B$3000)-ROW(data!B$3)+1))),ROWS(data!B$3:B430))),"")</f>
        <v/>
      </c>
      <c r="C433" s="84" t="str">
        <f t="array" ref="C433">IFERROR(INDEX(data!C$3:C$3000, SMALL(IF(ISBLANK($F$3),IF(data!$D$3:$D$3000=$D$3,ROW(data!C$3:C$3000)-ROW(data!C$3)+1),IF(data!$D$3:$D$3000=$D$3,IF(data!$E$3:$E$3000=$F$3, ROW(data!C$3:C$3000)-ROW(data!C$3)+1))),ROWS(data!C$3:C430))),"")</f>
        <v/>
      </c>
      <c r="D433" s="90" t="str">
        <f t="array" ref="D433">IFERROR(INDEX(data!E$3:E$3000, SMALL(IF(ISBLANK($F$3),IF(data!$D$3:$D$3000=$D$3,ROW(data!E$3:E$3000)-ROW(data!E$3)+1),IF(data!$D$3:$D$3000=$D$3,IF(data!$E$3:$E$3000=$F$3, ROW(data!E$3:E$3000)-ROW(data!E$3)+1))),ROWS(data!E$3:E430))),"")</f>
        <v/>
      </c>
      <c r="E433" s="85" t="str">
        <f t="array" ref="E433">IFERROR(INDEX(data!F$3:F$3000, SMALL(IF(ISBLANK($F$3),IF(data!$D$3:$D$3000=$D$3,ROW(data!F$3:F$3000)-ROW(data!F$3)+1),IF(data!$D$3:$D$3000=$D$3,IF(data!$E$3:$E$3000=$F$3, ROW(data!F$3:F$3000)-ROW(data!F$3)+1))),ROWS(data!F$3:F430))),"")</f>
        <v/>
      </c>
      <c r="F433" s="85" t="str">
        <f t="array" ref="F433">IFERROR(INDEX(data!G$3:G$3000, SMALL(IF(ISBLANK($F$3),IF(data!$D$3:$D$3000=$D$3,ROW(data!G$3:G$3000)-ROW(data!G$3)+1),IF(data!$D$3:$D$3000=$D$3,IF(data!$E$3:$E$3000=$F$3, ROW(data!G$3:G$3000)-ROW(data!G$3)+1))),ROWS(data!G$3:G430))),"")</f>
        <v/>
      </c>
      <c r="G433" s="85" t="str">
        <f t="shared" si="7"/>
        <v/>
      </c>
    </row>
    <row r="434" spans="1:7">
      <c r="A434" s="91" t="str">
        <f t="array" ref="A434">IFERROR(INDEX(data!A$3:A$3000, SMALL(IF(ISBLANK($F$3),IF(data!$D$3:$D$3000=$D$3,ROW(data!A$3:A$3000)-ROW(data!A$3)+1),IF(data!$D$3:$D$3000=$D$3,IF(data!$E$3:$E$3000=$F$3, ROW(data!A$3:A$3000)-ROW(data!A$3)+1))),ROWS(data!A$3:A431))),"")</f>
        <v/>
      </c>
      <c r="B434" s="92" t="str">
        <f t="array" ref="B434">IFERROR(INDEX(data!B$3:B$3000, SMALL(IF(ISBLANK($F$3),IF(data!$D$3:$D$3000=$D$3,ROW(data!B$3:B$3000)-ROW(data!B$3)+1),IF(data!$D$3:$D$3000=$D$3,IF(data!$E$3:$E$3000=$F$3, ROW(data!B$3:B$3000)-ROW(data!B$3)+1))),ROWS(data!B$3:B431))),"")</f>
        <v/>
      </c>
      <c r="C434" s="92" t="str">
        <f t="array" ref="C434">IFERROR(INDEX(data!C$3:C$3000, SMALL(IF(ISBLANK($F$3),IF(data!$D$3:$D$3000=$D$3,ROW(data!C$3:C$3000)-ROW(data!C$3)+1),IF(data!$D$3:$D$3000=$D$3,IF(data!$E$3:$E$3000=$F$3, ROW(data!C$3:C$3000)-ROW(data!C$3)+1))),ROWS(data!C$3:C431))),"")</f>
        <v/>
      </c>
      <c r="D434" s="91" t="str">
        <f t="array" ref="D434">IFERROR(INDEX(data!E$3:E$3000, SMALL(IF(ISBLANK($F$3),IF(data!$D$3:$D$3000=$D$3,ROW(data!E$3:E$3000)-ROW(data!E$3)+1),IF(data!$D$3:$D$3000=$D$3,IF(data!$E$3:$E$3000=$F$3, ROW(data!E$3:E$3000)-ROW(data!E$3)+1))),ROWS(data!E$3:E431))),"")</f>
        <v/>
      </c>
      <c r="E434" s="85" t="str">
        <f t="array" ref="E434">IFERROR(INDEX(data!F$3:F$3000, SMALL(IF(ISBLANK($F$3),IF(data!$D$3:$D$3000=$D$3,ROW(data!F$3:F$3000)-ROW(data!F$3)+1),IF(data!$D$3:$D$3000=$D$3,IF(data!$E$3:$E$3000=$F$3, ROW(data!F$3:F$3000)-ROW(data!F$3)+1))),ROWS(data!F$3:F431))),"")</f>
        <v/>
      </c>
      <c r="F434" s="85" t="str">
        <f t="array" ref="F434">IFERROR(INDEX(data!G$3:G$3000, SMALL(IF(ISBLANK($F$3),IF(data!$D$3:$D$3000=$D$3,ROW(data!G$3:G$3000)-ROW(data!G$3)+1),IF(data!$D$3:$D$3000=$D$3,IF(data!$E$3:$E$3000=$F$3, ROW(data!G$3:G$3000)-ROW(data!G$3)+1))),ROWS(data!G$3:G431))),"")</f>
        <v/>
      </c>
      <c r="G434" s="85" t="str">
        <f t="shared" si="7"/>
        <v/>
      </c>
    </row>
    <row r="435" spans="1:7">
      <c r="A435" s="88" t="str">
        <f t="array" ref="A435">IFERROR(INDEX(data!A$3:A$3000, SMALL(IF(ISBLANK($F$3),IF(data!$D$3:$D$3000=$D$3,ROW(data!A$3:A$3000)-ROW(data!A$3)+1),IF(data!$D$3:$D$3000=$D$3,IF(data!$E$3:$E$3000=$F$3, ROW(data!A$3:A$3000)-ROW(data!A$3)+1))),ROWS(data!A$3:A432))),"")</f>
        <v/>
      </c>
      <c r="B435" s="89" t="str">
        <f t="array" ref="B435">IFERROR(INDEX(data!B$3:B$3000, SMALL(IF(ISBLANK($F$3),IF(data!$D$3:$D$3000=$D$3,ROW(data!B$3:B$3000)-ROW(data!B$3)+1),IF(data!$D$3:$D$3000=$D$3,IF(data!$E$3:$E$3000=$F$3, ROW(data!B$3:B$3000)-ROW(data!B$3)+1))),ROWS(data!B$3:B432))),"")</f>
        <v/>
      </c>
      <c r="C435" s="84" t="str">
        <f t="array" ref="C435">IFERROR(INDEX(data!C$3:C$3000, SMALL(IF(ISBLANK($F$3),IF(data!$D$3:$D$3000=$D$3,ROW(data!C$3:C$3000)-ROW(data!C$3)+1),IF(data!$D$3:$D$3000=$D$3,IF(data!$E$3:$E$3000=$F$3, ROW(data!C$3:C$3000)-ROW(data!C$3)+1))),ROWS(data!C$3:C432))),"")</f>
        <v/>
      </c>
      <c r="D435" s="90" t="str">
        <f t="array" ref="D435">IFERROR(INDEX(data!E$3:E$3000, SMALL(IF(ISBLANK($F$3),IF(data!$D$3:$D$3000=$D$3,ROW(data!E$3:E$3000)-ROW(data!E$3)+1),IF(data!$D$3:$D$3000=$D$3,IF(data!$E$3:$E$3000=$F$3, ROW(data!E$3:E$3000)-ROW(data!E$3)+1))),ROWS(data!E$3:E432))),"")</f>
        <v/>
      </c>
      <c r="E435" s="85" t="str">
        <f t="array" ref="E435">IFERROR(INDEX(data!F$3:F$3000, SMALL(IF(ISBLANK($F$3),IF(data!$D$3:$D$3000=$D$3,ROW(data!F$3:F$3000)-ROW(data!F$3)+1),IF(data!$D$3:$D$3000=$D$3,IF(data!$E$3:$E$3000=$F$3, ROW(data!F$3:F$3000)-ROW(data!F$3)+1))),ROWS(data!F$3:F432))),"")</f>
        <v/>
      </c>
      <c r="F435" s="85" t="str">
        <f t="array" ref="F435">IFERROR(INDEX(data!G$3:G$3000, SMALL(IF(ISBLANK($F$3),IF(data!$D$3:$D$3000=$D$3,ROW(data!G$3:G$3000)-ROW(data!G$3)+1),IF(data!$D$3:$D$3000=$D$3,IF(data!$E$3:$E$3000=$F$3, ROW(data!G$3:G$3000)-ROW(data!G$3)+1))),ROWS(data!G$3:G432))),"")</f>
        <v/>
      </c>
      <c r="G435" s="85" t="str">
        <f t="shared" si="7"/>
        <v/>
      </c>
    </row>
    <row r="436" spans="1:7">
      <c r="A436" s="91" t="str">
        <f t="array" ref="A436">IFERROR(INDEX(data!A$3:A$3000, SMALL(IF(ISBLANK($F$3),IF(data!$D$3:$D$3000=$D$3,ROW(data!A$3:A$3000)-ROW(data!A$3)+1),IF(data!$D$3:$D$3000=$D$3,IF(data!$E$3:$E$3000=$F$3, ROW(data!A$3:A$3000)-ROW(data!A$3)+1))),ROWS(data!A$3:A433))),"")</f>
        <v/>
      </c>
      <c r="B436" s="92" t="str">
        <f t="array" ref="B436">IFERROR(INDEX(data!B$3:B$3000, SMALL(IF(ISBLANK($F$3),IF(data!$D$3:$D$3000=$D$3,ROW(data!B$3:B$3000)-ROW(data!B$3)+1),IF(data!$D$3:$D$3000=$D$3,IF(data!$E$3:$E$3000=$F$3, ROW(data!B$3:B$3000)-ROW(data!B$3)+1))),ROWS(data!B$3:B433))),"")</f>
        <v/>
      </c>
      <c r="C436" s="92" t="str">
        <f t="array" ref="C436">IFERROR(INDEX(data!C$3:C$3000, SMALL(IF(ISBLANK($F$3),IF(data!$D$3:$D$3000=$D$3,ROW(data!C$3:C$3000)-ROW(data!C$3)+1),IF(data!$D$3:$D$3000=$D$3,IF(data!$E$3:$E$3000=$F$3, ROW(data!C$3:C$3000)-ROW(data!C$3)+1))),ROWS(data!C$3:C433))),"")</f>
        <v/>
      </c>
      <c r="D436" s="91" t="str">
        <f t="array" ref="D436">IFERROR(INDEX(data!E$3:E$3000, SMALL(IF(ISBLANK($F$3),IF(data!$D$3:$D$3000=$D$3,ROW(data!E$3:E$3000)-ROW(data!E$3)+1),IF(data!$D$3:$D$3000=$D$3,IF(data!$E$3:$E$3000=$F$3, ROW(data!E$3:E$3000)-ROW(data!E$3)+1))),ROWS(data!E$3:E433))),"")</f>
        <v/>
      </c>
      <c r="E436" s="85" t="str">
        <f t="array" ref="E436">IFERROR(INDEX(data!F$3:F$3000, SMALL(IF(ISBLANK($F$3),IF(data!$D$3:$D$3000=$D$3,ROW(data!F$3:F$3000)-ROW(data!F$3)+1),IF(data!$D$3:$D$3000=$D$3,IF(data!$E$3:$E$3000=$F$3, ROW(data!F$3:F$3000)-ROW(data!F$3)+1))),ROWS(data!F$3:F433))),"")</f>
        <v/>
      </c>
      <c r="F436" s="85" t="str">
        <f t="array" ref="F436">IFERROR(INDEX(data!G$3:G$3000, SMALL(IF(ISBLANK($F$3),IF(data!$D$3:$D$3000=$D$3,ROW(data!G$3:G$3000)-ROW(data!G$3)+1),IF(data!$D$3:$D$3000=$D$3,IF(data!$E$3:$E$3000=$F$3, ROW(data!G$3:G$3000)-ROW(data!G$3)+1))),ROWS(data!G$3:G433))),"")</f>
        <v/>
      </c>
      <c r="G436" s="85" t="str">
        <f t="shared" si="7"/>
        <v/>
      </c>
    </row>
    <row r="437" spans="1:7">
      <c r="A437" s="88" t="str">
        <f t="array" ref="A437">IFERROR(INDEX(data!A$3:A$3000, SMALL(IF(ISBLANK($F$3),IF(data!$D$3:$D$3000=$D$3,ROW(data!A$3:A$3000)-ROW(data!A$3)+1),IF(data!$D$3:$D$3000=$D$3,IF(data!$E$3:$E$3000=$F$3, ROW(data!A$3:A$3000)-ROW(data!A$3)+1))),ROWS(data!A$3:A434))),"")</f>
        <v/>
      </c>
      <c r="B437" s="89" t="str">
        <f t="array" ref="B437">IFERROR(INDEX(data!B$3:B$3000, SMALL(IF(ISBLANK($F$3),IF(data!$D$3:$D$3000=$D$3,ROW(data!B$3:B$3000)-ROW(data!B$3)+1),IF(data!$D$3:$D$3000=$D$3,IF(data!$E$3:$E$3000=$F$3, ROW(data!B$3:B$3000)-ROW(data!B$3)+1))),ROWS(data!B$3:B434))),"")</f>
        <v/>
      </c>
      <c r="C437" s="84" t="str">
        <f t="array" ref="C437">IFERROR(INDEX(data!C$3:C$3000, SMALL(IF(ISBLANK($F$3),IF(data!$D$3:$D$3000=$D$3,ROW(data!C$3:C$3000)-ROW(data!C$3)+1),IF(data!$D$3:$D$3000=$D$3,IF(data!$E$3:$E$3000=$F$3, ROW(data!C$3:C$3000)-ROW(data!C$3)+1))),ROWS(data!C$3:C434))),"")</f>
        <v/>
      </c>
      <c r="D437" s="90" t="str">
        <f t="array" ref="D437">IFERROR(INDEX(data!E$3:E$3000, SMALL(IF(ISBLANK($F$3),IF(data!$D$3:$D$3000=$D$3,ROW(data!E$3:E$3000)-ROW(data!E$3)+1),IF(data!$D$3:$D$3000=$D$3,IF(data!$E$3:$E$3000=$F$3, ROW(data!E$3:E$3000)-ROW(data!E$3)+1))),ROWS(data!E$3:E434))),"")</f>
        <v/>
      </c>
      <c r="E437" s="85" t="str">
        <f t="array" ref="E437">IFERROR(INDEX(data!F$3:F$3000, SMALL(IF(ISBLANK($F$3),IF(data!$D$3:$D$3000=$D$3,ROW(data!F$3:F$3000)-ROW(data!F$3)+1),IF(data!$D$3:$D$3000=$D$3,IF(data!$E$3:$E$3000=$F$3, ROW(data!F$3:F$3000)-ROW(data!F$3)+1))),ROWS(data!F$3:F434))),"")</f>
        <v/>
      </c>
      <c r="F437" s="85" t="str">
        <f t="array" ref="F437">IFERROR(INDEX(data!G$3:G$3000, SMALL(IF(ISBLANK($F$3),IF(data!$D$3:$D$3000=$D$3,ROW(data!G$3:G$3000)-ROW(data!G$3)+1),IF(data!$D$3:$D$3000=$D$3,IF(data!$E$3:$E$3000=$F$3, ROW(data!G$3:G$3000)-ROW(data!G$3)+1))),ROWS(data!G$3:G434))),"")</f>
        <v/>
      </c>
      <c r="G437" s="85" t="str">
        <f t="shared" si="7"/>
        <v/>
      </c>
    </row>
    <row r="438" spans="1:7">
      <c r="A438" s="91" t="str">
        <f t="array" ref="A438">IFERROR(INDEX(data!A$3:A$3000, SMALL(IF(ISBLANK($F$3),IF(data!$D$3:$D$3000=$D$3,ROW(data!A$3:A$3000)-ROW(data!A$3)+1),IF(data!$D$3:$D$3000=$D$3,IF(data!$E$3:$E$3000=$F$3, ROW(data!A$3:A$3000)-ROW(data!A$3)+1))),ROWS(data!A$3:A435))),"")</f>
        <v/>
      </c>
      <c r="B438" s="92" t="str">
        <f t="array" ref="B438">IFERROR(INDEX(data!B$3:B$3000, SMALL(IF(ISBLANK($F$3),IF(data!$D$3:$D$3000=$D$3,ROW(data!B$3:B$3000)-ROW(data!B$3)+1),IF(data!$D$3:$D$3000=$D$3,IF(data!$E$3:$E$3000=$F$3, ROW(data!B$3:B$3000)-ROW(data!B$3)+1))),ROWS(data!B$3:B435))),"")</f>
        <v/>
      </c>
      <c r="C438" s="92" t="str">
        <f t="array" ref="C438">IFERROR(INDEX(data!C$3:C$3000, SMALL(IF(ISBLANK($F$3),IF(data!$D$3:$D$3000=$D$3,ROW(data!C$3:C$3000)-ROW(data!C$3)+1),IF(data!$D$3:$D$3000=$D$3,IF(data!$E$3:$E$3000=$F$3, ROW(data!C$3:C$3000)-ROW(data!C$3)+1))),ROWS(data!C$3:C435))),"")</f>
        <v/>
      </c>
      <c r="D438" s="91" t="str">
        <f t="array" ref="D438">IFERROR(INDEX(data!E$3:E$3000, SMALL(IF(ISBLANK($F$3),IF(data!$D$3:$D$3000=$D$3,ROW(data!E$3:E$3000)-ROW(data!E$3)+1),IF(data!$D$3:$D$3000=$D$3,IF(data!$E$3:$E$3000=$F$3, ROW(data!E$3:E$3000)-ROW(data!E$3)+1))),ROWS(data!E$3:E435))),"")</f>
        <v/>
      </c>
      <c r="E438" s="85" t="str">
        <f t="array" ref="E438">IFERROR(INDEX(data!F$3:F$3000, SMALL(IF(ISBLANK($F$3),IF(data!$D$3:$D$3000=$D$3,ROW(data!F$3:F$3000)-ROW(data!F$3)+1),IF(data!$D$3:$D$3000=$D$3,IF(data!$E$3:$E$3000=$F$3, ROW(data!F$3:F$3000)-ROW(data!F$3)+1))),ROWS(data!F$3:F435))),"")</f>
        <v/>
      </c>
      <c r="F438" s="85" t="str">
        <f t="array" ref="F438">IFERROR(INDEX(data!G$3:G$3000, SMALL(IF(ISBLANK($F$3),IF(data!$D$3:$D$3000=$D$3,ROW(data!G$3:G$3000)-ROW(data!G$3)+1),IF(data!$D$3:$D$3000=$D$3,IF(data!$E$3:$E$3000=$F$3, ROW(data!G$3:G$3000)-ROW(data!G$3)+1))),ROWS(data!G$3:G435))),"")</f>
        <v/>
      </c>
      <c r="G438" s="85" t="str">
        <f t="shared" si="7"/>
        <v/>
      </c>
    </row>
    <row r="439" spans="1:7">
      <c r="A439" s="88" t="str">
        <f t="array" ref="A439">IFERROR(INDEX(data!A$3:A$3000, SMALL(IF(ISBLANK($F$3),IF(data!$D$3:$D$3000=$D$3,ROW(data!A$3:A$3000)-ROW(data!A$3)+1),IF(data!$D$3:$D$3000=$D$3,IF(data!$E$3:$E$3000=$F$3, ROW(data!A$3:A$3000)-ROW(data!A$3)+1))),ROWS(data!A$3:A436))),"")</f>
        <v/>
      </c>
      <c r="B439" s="89" t="str">
        <f t="array" ref="B439">IFERROR(INDEX(data!B$3:B$3000, SMALL(IF(ISBLANK($F$3),IF(data!$D$3:$D$3000=$D$3,ROW(data!B$3:B$3000)-ROW(data!B$3)+1),IF(data!$D$3:$D$3000=$D$3,IF(data!$E$3:$E$3000=$F$3, ROW(data!B$3:B$3000)-ROW(data!B$3)+1))),ROWS(data!B$3:B436))),"")</f>
        <v/>
      </c>
      <c r="C439" s="84" t="str">
        <f t="array" ref="C439">IFERROR(INDEX(data!C$3:C$3000, SMALL(IF(ISBLANK($F$3),IF(data!$D$3:$D$3000=$D$3,ROW(data!C$3:C$3000)-ROW(data!C$3)+1),IF(data!$D$3:$D$3000=$D$3,IF(data!$E$3:$E$3000=$F$3, ROW(data!C$3:C$3000)-ROW(data!C$3)+1))),ROWS(data!C$3:C436))),"")</f>
        <v/>
      </c>
      <c r="D439" s="90" t="str">
        <f t="array" ref="D439">IFERROR(INDEX(data!E$3:E$3000, SMALL(IF(ISBLANK($F$3),IF(data!$D$3:$D$3000=$D$3,ROW(data!E$3:E$3000)-ROW(data!E$3)+1),IF(data!$D$3:$D$3000=$D$3,IF(data!$E$3:$E$3000=$F$3, ROW(data!E$3:E$3000)-ROW(data!E$3)+1))),ROWS(data!E$3:E436))),"")</f>
        <v/>
      </c>
      <c r="E439" s="85" t="str">
        <f t="array" ref="E439">IFERROR(INDEX(data!F$3:F$3000, SMALL(IF(ISBLANK($F$3),IF(data!$D$3:$D$3000=$D$3,ROW(data!F$3:F$3000)-ROW(data!F$3)+1),IF(data!$D$3:$D$3000=$D$3,IF(data!$E$3:$E$3000=$F$3, ROW(data!F$3:F$3000)-ROW(data!F$3)+1))),ROWS(data!F$3:F436))),"")</f>
        <v/>
      </c>
      <c r="F439" s="85" t="str">
        <f t="array" ref="F439">IFERROR(INDEX(data!G$3:G$3000, SMALL(IF(ISBLANK($F$3),IF(data!$D$3:$D$3000=$D$3,ROW(data!G$3:G$3000)-ROW(data!G$3)+1),IF(data!$D$3:$D$3000=$D$3,IF(data!$E$3:$E$3000=$F$3, ROW(data!G$3:G$3000)-ROW(data!G$3)+1))),ROWS(data!G$3:G436))),"")</f>
        <v/>
      </c>
      <c r="G439" s="85" t="str">
        <f t="shared" si="7"/>
        <v/>
      </c>
    </row>
    <row r="440" spans="1:7">
      <c r="A440" s="91" t="str">
        <f t="array" ref="A440">IFERROR(INDEX(data!A$3:A$3000, SMALL(IF(ISBLANK($F$3),IF(data!$D$3:$D$3000=$D$3,ROW(data!A$3:A$3000)-ROW(data!A$3)+1),IF(data!$D$3:$D$3000=$D$3,IF(data!$E$3:$E$3000=$F$3, ROW(data!A$3:A$3000)-ROW(data!A$3)+1))),ROWS(data!A$3:A437))),"")</f>
        <v/>
      </c>
      <c r="B440" s="92" t="str">
        <f t="array" ref="B440">IFERROR(INDEX(data!B$3:B$3000, SMALL(IF(ISBLANK($F$3),IF(data!$D$3:$D$3000=$D$3,ROW(data!B$3:B$3000)-ROW(data!B$3)+1),IF(data!$D$3:$D$3000=$D$3,IF(data!$E$3:$E$3000=$F$3, ROW(data!B$3:B$3000)-ROW(data!B$3)+1))),ROWS(data!B$3:B437))),"")</f>
        <v/>
      </c>
      <c r="C440" s="92" t="str">
        <f t="array" ref="C440">IFERROR(INDEX(data!C$3:C$3000, SMALL(IF(ISBLANK($F$3),IF(data!$D$3:$D$3000=$D$3,ROW(data!C$3:C$3000)-ROW(data!C$3)+1),IF(data!$D$3:$D$3000=$D$3,IF(data!$E$3:$E$3000=$F$3, ROW(data!C$3:C$3000)-ROW(data!C$3)+1))),ROWS(data!C$3:C437))),"")</f>
        <v/>
      </c>
      <c r="D440" s="91" t="str">
        <f t="array" ref="D440">IFERROR(INDEX(data!E$3:E$3000, SMALL(IF(ISBLANK($F$3),IF(data!$D$3:$D$3000=$D$3,ROW(data!E$3:E$3000)-ROW(data!E$3)+1),IF(data!$D$3:$D$3000=$D$3,IF(data!$E$3:$E$3000=$F$3, ROW(data!E$3:E$3000)-ROW(data!E$3)+1))),ROWS(data!E$3:E437))),"")</f>
        <v/>
      </c>
      <c r="E440" s="85" t="str">
        <f t="array" ref="E440">IFERROR(INDEX(data!F$3:F$3000, SMALL(IF(ISBLANK($F$3),IF(data!$D$3:$D$3000=$D$3,ROW(data!F$3:F$3000)-ROW(data!F$3)+1),IF(data!$D$3:$D$3000=$D$3,IF(data!$E$3:$E$3000=$F$3, ROW(data!F$3:F$3000)-ROW(data!F$3)+1))),ROWS(data!F$3:F437))),"")</f>
        <v/>
      </c>
      <c r="F440" s="85" t="str">
        <f t="array" ref="F440">IFERROR(INDEX(data!G$3:G$3000, SMALL(IF(ISBLANK($F$3),IF(data!$D$3:$D$3000=$D$3,ROW(data!G$3:G$3000)-ROW(data!G$3)+1),IF(data!$D$3:$D$3000=$D$3,IF(data!$E$3:$E$3000=$F$3, ROW(data!G$3:G$3000)-ROW(data!G$3)+1))),ROWS(data!G$3:G437))),"")</f>
        <v/>
      </c>
      <c r="G440" s="85" t="str">
        <f t="shared" si="7"/>
        <v/>
      </c>
    </row>
    <row r="441" spans="1:7">
      <c r="A441" s="88" t="str">
        <f t="array" ref="A441">IFERROR(INDEX(data!A$3:A$3000, SMALL(IF(ISBLANK($F$3),IF(data!$D$3:$D$3000=$D$3,ROW(data!A$3:A$3000)-ROW(data!A$3)+1),IF(data!$D$3:$D$3000=$D$3,IF(data!$E$3:$E$3000=$F$3, ROW(data!A$3:A$3000)-ROW(data!A$3)+1))),ROWS(data!A$3:A438))),"")</f>
        <v/>
      </c>
      <c r="B441" s="89" t="str">
        <f t="array" ref="B441">IFERROR(INDEX(data!B$3:B$3000, SMALL(IF(ISBLANK($F$3),IF(data!$D$3:$D$3000=$D$3,ROW(data!B$3:B$3000)-ROW(data!B$3)+1),IF(data!$D$3:$D$3000=$D$3,IF(data!$E$3:$E$3000=$F$3, ROW(data!B$3:B$3000)-ROW(data!B$3)+1))),ROWS(data!B$3:B438))),"")</f>
        <v/>
      </c>
      <c r="C441" s="84" t="str">
        <f t="array" ref="C441">IFERROR(INDEX(data!C$3:C$3000, SMALL(IF(ISBLANK($F$3),IF(data!$D$3:$D$3000=$D$3,ROW(data!C$3:C$3000)-ROW(data!C$3)+1),IF(data!$D$3:$D$3000=$D$3,IF(data!$E$3:$E$3000=$F$3, ROW(data!C$3:C$3000)-ROW(data!C$3)+1))),ROWS(data!C$3:C438))),"")</f>
        <v/>
      </c>
      <c r="D441" s="90" t="str">
        <f t="array" ref="D441">IFERROR(INDEX(data!E$3:E$3000, SMALL(IF(ISBLANK($F$3),IF(data!$D$3:$D$3000=$D$3,ROW(data!E$3:E$3000)-ROW(data!E$3)+1),IF(data!$D$3:$D$3000=$D$3,IF(data!$E$3:$E$3000=$F$3, ROW(data!E$3:E$3000)-ROW(data!E$3)+1))),ROWS(data!E$3:E438))),"")</f>
        <v/>
      </c>
      <c r="E441" s="85" t="str">
        <f t="array" ref="E441">IFERROR(INDEX(data!F$3:F$3000, SMALL(IF(ISBLANK($F$3),IF(data!$D$3:$D$3000=$D$3,ROW(data!F$3:F$3000)-ROW(data!F$3)+1),IF(data!$D$3:$D$3000=$D$3,IF(data!$E$3:$E$3000=$F$3, ROW(data!F$3:F$3000)-ROW(data!F$3)+1))),ROWS(data!F$3:F438))),"")</f>
        <v/>
      </c>
      <c r="F441" s="85" t="str">
        <f t="array" ref="F441">IFERROR(INDEX(data!G$3:G$3000, SMALL(IF(ISBLANK($F$3),IF(data!$D$3:$D$3000=$D$3,ROW(data!G$3:G$3000)-ROW(data!G$3)+1),IF(data!$D$3:$D$3000=$D$3,IF(data!$E$3:$E$3000=$F$3, ROW(data!G$3:G$3000)-ROW(data!G$3)+1))),ROWS(data!G$3:G438))),"")</f>
        <v/>
      </c>
      <c r="G441" s="85" t="str">
        <f t="shared" si="7"/>
        <v/>
      </c>
    </row>
    <row r="442" spans="1:7">
      <c r="A442" s="91" t="str">
        <f t="array" ref="A442">IFERROR(INDEX(data!A$3:A$3000, SMALL(IF(ISBLANK($F$3),IF(data!$D$3:$D$3000=$D$3,ROW(data!A$3:A$3000)-ROW(data!A$3)+1),IF(data!$D$3:$D$3000=$D$3,IF(data!$E$3:$E$3000=$F$3, ROW(data!A$3:A$3000)-ROW(data!A$3)+1))),ROWS(data!A$3:A439))),"")</f>
        <v/>
      </c>
      <c r="B442" s="92" t="str">
        <f t="array" ref="B442">IFERROR(INDEX(data!B$3:B$3000, SMALL(IF(ISBLANK($F$3),IF(data!$D$3:$D$3000=$D$3,ROW(data!B$3:B$3000)-ROW(data!B$3)+1),IF(data!$D$3:$D$3000=$D$3,IF(data!$E$3:$E$3000=$F$3, ROW(data!B$3:B$3000)-ROW(data!B$3)+1))),ROWS(data!B$3:B439))),"")</f>
        <v/>
      </c>
      <c r="C442" s="92" t="str">
        <f t="array" ref="C442">IFERROR(INDEX(data!C$3:C$3000, SMALL(IF(ISBLANK($F$3),IF(data!$D$3:$D$3000=$D$3,ROW(data!C$3:C$3000)-ROW(data!C$3)+1),IF(data!$D$3:$D$3000=$D$3,IF(data!$E$3:$E$3000=$F$3, ROW(data!C$3:C$3000)-ROW(data!C$3)+1))),ROWS(data!C$3:C439))),"")</f>
        <v/>
      </c>
      <c r="D442" s="91" t="str">
        <f t="array" ref="D442">IFERROR(INDEX(data!E$3:E$3000, SMALL(IF(ISBLANK($F$3),IF(data!$D$3:$D$3000=$D$3,ROW(data!E$3:E$3000)-ROW(data!E$3)+1),IF(data!$D$3:$D$3000=$D$3,IF(data!$E$3:$E$3000=$F$3, ROW(data!E$3:E$3000)-ROW(data!E$3)+1))),ROWS(data!E$3:E439))),"")</f>
        <v/>
      </c>
      <c r="E442" s="85" t="str">
        <f t="array" ref="E442">IFERROR(INDEX(data!F$3:F$3000, SMALL(IF(ISBLANK($F$3),IF(data!$D$3:$D$3000=$D$3,ROW(data!F$3:F$3000)-ROW(data!F$3)+1),IF(data!$D$3:$D$3000=$D$3,IF(data!$E$3:$E$3000=$F$3, ROW(data!F$3:F$3000)-ROW(data!F$3)+1))),ROWS(data!F$3:F439))),"")</f>
        <v/>
      </c>
      <c r="F442" s="85" t="str">
        <f t="array" ref="F442">IFERROR(INDEX(data!G$3:G$3000, SMALL(IF(ISBLANK($F$3),IF(data!$D$3:$D$3000=$D$3,ROW(data!G$3:G$3000)-ROW(data!G$3)+1),IF(data!$D$3:$D$3000=$D$3,IF(data!$E$3:$E$3000=$F$3, ROW(data!G$3:G$3000)-ROW(data!G$3)+1))),ROWS(data!G$3:G439))),"")</f>
        <v/>
      </c>
      <c r="G442" s="85" t="str">
        <f t="shared" si="7"/>
        <v/>
      </c>
    </row>
    <row r="443" spans="1:7">
      <c r="A443" s="88" t="str">
        <f t="array" ref="A443">IFERROR(INDEX(data!A$3:A$3000, SMALL(IF(ISBLANK($F$3),IF(data!$D$3:$D$3000=$D$3,ROW(data!A$3:A$3000)-ROW(data!A$3)+1),IF(data!$D$3:$D$3000=$D$3,IF(data!$E$3:$E$3000=$F$3, ROW(data!A$3:A$3000)-ROW(data!A$3)+1))),ROWS(data!A$3:A440))),"")</f>
        <v/>
      </c>
      <c r="B443" s="89" t="str">
        <f t="array" ref="B443">IFERROR(INDEX(data!B$3:B$3000, SMALL(IF(ISBLANK($F$3),IF(data!$D$3:$D$3000=$D$3,ROW(data!B$3:B$3000)-ROW(data!B$3)+1),IF(data!$D$3:$D$3000=$D$3,IF(data!$E$3:$E$3000=$F$3, ROW(data!B$3:B$3000)-ROW(data!B$3)+1))),ROWS(data!B$3:B440))),"")</f>
        <v/>
      </c>
      <c r="C443" s="84" t="str">
        <f t="array" ref="C443">IFERROR(INDEX(data!C$3:C$3000, SMALL(IF(ISBLANK($F$3),IF(data!$D$3:$D$3000=$D$3,ROW(data!C$3:C$3000)-ROW(data!C$3)+1),IF(data!$D$3:$D$3000=$D$3,IF(data!$E$3:$E$3000=$F$3, ROW(data!C$3:C$3000)-ROW(data!C$3)+1))),ROWS(data!C$3:C440))),"")</f>
        <v/>
      </c>
      <c r="D443" s="90" t="str">
        <f t="array" ref="D443">IFERROR(INDEX(data!E$3:E$3000, SMALL(IF(ISBLANK($F$3),IF(data!$D$3:$D$3000=$D$3,ROW(data!E$3:E$3000)-ROW(data!E$3)+1),IF(data!$D$3:$D$3000=$D$3,IF(data!$E$3:$E$3000=$F$3, ROW(data!E$3:E$3000)-ROW(data!E$3)+1))),ROWS(data!E$3:E440))),"")</f>
        <v/>
      </c>
      <c r="E443" s="85" t="str">
        <f t="array" ref="E443">IFERROR(INDEX(data!F$3:F$3000, SMALL(IF(ISBLANK($F$3),IF(data!$D$3:$D$3000=$D$3,ROW(data!F$3:F$3000)-ROW(data!F$3)+1),IF(data!$D$3:$D$3000=$D$3,IF(data!$E$3:$E$3000=$F$3, ROW(data!F$3:F$3000)-ROW(data!F$3)+1))),ROWS(data!F$3:F440))),"")</f>
        <v/>
      </c>
      <c r="F443" s="85" t="str">
        <f t="array" ref="F443">IFERROR(INDEX(data!G$3:G$3000, SMALL(IF(ISBLANK($F$3),IF(data!$D$3:$D$3000=$D$3,ROW(data!G$3:G$3000)-ROW(data!G$3)+1),IF(data!$D$3:$D$3000=$D$3,IF(data!$E$3:$E$3000=$F$3, ROW(data!G$3:G$3000)-ROW(data!G$3)+1))),ROWS(data!G$3:G440))),"")</f>
        <v/>
      </c>
      <c r="G443" s="85" t="str">
        <f t="shared" si="7"/>
        <v/>
      </c>
    </row>
    <row r="444" spans="1:7">
      <c r="A444" s="91" t="str">
        <f t="array" ref="A444">IFERROR(INDEX(data!A$3:A$3000, SMALL(IF(ISBLANK($F$3),IF(data!$D$3:$D$3000=$D$3,ROW(data!A$3:A$3000)-ROW(data!A$3)+1),IF(data!$D$3:$D$3000=$D$3,IF(data!$E$3:$E$3000=$F$3, ROW(data!A$3:A$3000)-ROW(data!A$3)+1))),ROWS(data!A$3:A441))),"")</f>
        <v/>
      </c>
      <c r="B444" s="92" t="str">
        <f t="array" ref="B444">IFERROR(INDEX(data!B$3:B$3000, SMALL(IF(ISBLANK($F$3),IF(data!$D$3:$D$3000=$D$3,ROW(data!B$3:B$3000)-ROW(data!B$3)+1),IF(data!$D$3:$D$3000=$D$3,IF(data!$E$3:$E$3000=$F$3, ROW(data!B$3:B$3000)-ROW(data!B$3)+1))),ROWS(data!B$3:B441))),"")</f>
        <v/>
      </c>
      <c r="C444" s="92" t="str">
        <f t="array" ref="C444">IFERROR(INDEX(data!C$3:C$3000, SMALL(IF(ISBLANK($F$3),IF(data!$D$3:$D$3000=$D$3,ROW(data!C$3:C$3000)-ROW(data!C$3)+1),IF(data!$D$3:$D$3000=$D$3,IF(data!$E$3:$E$3000=$F$3, ROW(data!C$3:C$3000)-ROW(data!C$3)+1))),ROWS(data!C$3:C441))),"")</f>
        <v/>
      </c>
      <c r="D444" s="91" t="str">
        <f t="array" ref="D444">IFERROR(INDEX(data!E$3:E$3000, SMALL(IF(ISBLANK($F$3),IF(data!$D$3:$D$3000=$D$3,ROW(data!E$3:E$3000)-ROW(data!E$3)+1),IF(data!$D$3:$D$3000=$D$3,IF(data!$E$3:$E$3000=$F$3, ROW(data!E$3:E$3000)-ROW(data!E$3)+1))),ROWS(data!E$3:E441))),"")</f>
        <v/>
      </c>
      <c r="E444" s="85" t="str">
        <f t="array" ref="E444">IFERROR(INDEX(data!F$3:F$3000, SMALL(IF(ISBLANK($F$3),IF(data!$D$3:$D$3000=$D$3,ROW(data!F$3:F$3000)-ROW(data!F$3)+1),IF(data!$D$3:$D$3000=$D$3,IF(data!$E$3:$E$3000=$F$3, ROW(data!F$3:F$3000)-ROW(data!F$3)+1))),ROWS(data!F$3:F441))),"")</f>
        <v/>
      </c>
      <c r="F444" s="85" t="str">
        <f t="array" ref="F444">IFERROR(INDEX(data!G$3:G$3000, SMALL(IF(ISBLANK($F$3),IF(data!$D$3:$D$3000=$D$3,ROW(data!G$3:G$3000)-ROW(data!G$3)+1),IF(data!$D$3:$D$3000=$D$3,IF(data!$E$3:$E$3000=$F$3, ROW(data!G$3:G$3000)-ROW(data!G$3)+1))),ROWS(data!G$3:G441))),"")</f>
        <v/>
      </c>
      <c r="G444" s="85" t="str">
        <f t="shared" si="7"/>
        <v/>
      </c>
    </row>
    <row r="445" spans="1:7">
      <c r="A445" s="88" t="str">
        <f t="array" ref="A445">IFERROR(INDEX(data!A$3:A$3000, SMALL(IF(ISBLANK($F$3),IF(data!$D$3:$D$3000=$D$3,ROW(data!A$3:A$3000)-ROW(data!A$3)+1),IF(data!$D$3:$D$3000=$D$3,IF(data!$E$3:$E$3000=$F$3, ROW(data!A$3:A$3000)-ROW(data!A$3)+1))),ROWS(data!A$3:A442))),"")</f>
        <v/>
      </c>
      <c r="B445" s="89" t="str">
        <f t="array" ref="B445">IFERROR(INDEX(data!B$3:B$3000, SMALL(IF(ISBLANK($F$3),IF(data!$D$3:$D$3000=$D$3,ROW(data!B$3:B$3000)-ROW(data!B$3)+1),IF(data!$D$3:$D$3000=$D$3,IF(data!$E$3:$E$3000=$F$3, ROW(data!B$3:B$3000)-ROW(data!B$3)+1))),ROWS(data!B$3:B442))),"")</f>
        <v/>
      </c>
      <c r="C445" s="84" t="str">
        <f t="array" ref="C445">IFERROR(INDEX(data!C$3:C$3000, SMALL(IF(ISBLANK($F$3),IF(data!$D$3:$D$3000=$D$3,ROW(data!C$3:C$3000)-ROW(data!C$3)+1),IF(data!$D$3:$D$3000=$D$3,IF(data!$E$3:$E$3000=$F$3, ROW(data!C$3:C$3000)-ROW(data!C$3)+1))),ROWS(data!C$3:C442))),"")</f>
        <v/>
      </c>
      <c r="D445" s="90" t="str">
        <f t="array" ref="D445">IFERROR(INDEX(data!E$3:E$3000, SMALL(IF(ISBLANK($F$3),IF(data!$D$3:$D$3000=$D$3,ROW(data!E$3:E$3000)-ROW(data!E$3)+1),IF(data!$D$3:$D$3000=$D$3,IF(data!$E$3:$E$3000=$F$3, ROW(data!E$3:E$3000)-ROW(data!E$3)+1))),ROWS(data!E$3:E442))),"")</f>
        <v/>
      </c>
      <c r="E445" s="85" t="str">
        <f t="array" ref="E445">IFERROR(INDEX(data!F$3:F$3000, SMALL(IF(ISBLANK($F$3),IF(data!$D$3:$D$3000=$D$3,ROW(data!F$3:F$3000)-ROW(data!F$3)+1),IF(data!$D$3:$D$3000=$D$3,IF(data!$E$3:$E$3000=$F$3, ROW(data!F$3:F$3000)-ROW(data!F$3)+1))),ROWS(data!F$3:F442))),"")</f>
        <v/>
      </c>
      <c r="F445" s="85" t="str">
        <f t="array" ref="F445">IFERROR(INDEX(data!G$3:G$3000, SMALL(IF(ISBLANK($F$3),IF(data!$D$3:$D$3000=$D$3,ROW(data!G$3:G$3000)-ROW(data!G$3)+1),IF(data!$D$3:$D$3000=$D$3,IF(data!$E$3:$E$3000=$F$3, ROW(data!G$3:G$3000)-ROW(data!G$3)+1))),ROWS(data!G$3:G442))),"")</f>
        <v/>
      </c>
      <c r="G445" s="85" t="str">
        <f t="shared" si="7"/>
        <v/>
      </c>
    </row>
    <row r="446" spans="1:7">
      <c r="A446" s="91" t="str">
        <f t="array" ref="A446">IFERROR(INDEX(data!A$3:A$3000, SMALL(IF(ISBLANK($F$3),IF(data!$D$3:$D$3000=$D$3,ROW(data!A$3:A$3000)-ROW(data!A$3)+1),IF(data!$D$3:$D$3000=$D$3,IF(data!$E$3:$E$3000=$F$3, ROW(data!A$3:A$3000)-ROW(data!A$3)+1))),ROWS(data!A$3:A443))),"")</f>
        <v/>
      </c>
      <c r="B446" s="92" t="str">
        <f t="array" ref="B446">IFERROR(INDEX(data!B$3:B$3000, SMALL(IF(ISBLANK($F$3),IF(data!$D$3:$D$3000=$D$3,ROW(data!B$3:B$3000)-ROW(data!B$3)+1),IF(data!$D$3:$D$3000=$D$3,IF(data!$E$3:$E$3000=$F$3, ROW(data!B$3:B$3000)-ROW(data!B$3)+1))),ROWS(data!B$3:B443))),"")</f>
        <v/>
      </c>
      <c r="C446" s="92" t="str">
        <f t="array" ref="C446">IFERROR(INDEX(data!C$3:C$3000, SMALL(IF(ISBLANK($F$3),IF(data!$D$3:$D$3000=$D$3,ROW(data!C$3:C$3000)-ROW(data!C$3)+1),IF(data!$D$3:$D$3000=$D$3,IF(data!$E$3:$E$3000=$F$3, ROW(data!C$3:C$3000)-ROW(data!C$3)+1))),ROWS(data!C$3:C443))),"")</f>
        <v/>
      </c>
      <c r="D446" s="91" t="str">
        <f t="array" ref="D446">IFERROR(INDEX(data!E$3:E$3000, SMALL(IF(ISBLANK($F$3),IF(data!$D$3:$D$3000=$D$3,ROW(data!E$3:E$3000)-ROW(data!E$3)+1),IF(data!$D$3:$D$3000=$D$3,IF(data!$E$3:$E$3000=$F$3, ROW(data!E$3:E$3000)-ROW(data!E$3)+1))),ROWS(data!E$3:E443))),"")</f>
        <v/>
      </c>
      <c r="E446" s="85" t="str">
        <f t="array" ref="E446">IFERROR(INDEX(data!F$3:F$3000, SMALL(IF(ISBLANK($F$3),IF(data!$D$3:$D$3000=$D$3,ROW(data!F$3:F$3000)-ROW(data!F$3)+1),IF(data!$D$3:$D$3000=$D$3,IF(data!$E$3:$E$3000=$F$3, ROW(data!F$3:F$3000)-ROW(data!F$3)+1))),ROWS(data!F$3:F443))),"")</f>
        <v/>
      </c>
      <c r="F446" s="85" t="str">
        <f t="array" ref="F446">IFERROR(INDEX(data!G$3:G$3000, SMALL(IF(ISBLANK($F$3),IF(data!$D$3:$D$3000=$D$3,ROW(data!G$3:G$3000)-ROW(data!G$3)+1),IF(data!$D$3:$D$3000=$D$3,IF(data!$E$3:$E$3000=$F$3, ROW(data!G$3:G$3000)-ROW(data!G$3)+1))),ROWS(data!G$3:G443))),"")</f>
        <v/>
      </c>
      <c r="G446" s="85" t="str">
        <f t="shared" si="7"/>
        <v/>
      </c>
    </row>
    <row r="447" spans="1:7">
      <c r="A447" s="88" t="str">
        <f t="array" ref="A447">IFERROR(INDEX(data!A$3:A$3000, SMALL(IF(ISBLANK($F$3),IF(data!$D$3:$D$3000=$D$3,ROW(data!A$3:A$3000)-ROW(data!A$3)+1),IF(data!$D$3:$D$3000=$D$3,IF(data!$E$3:$E$3000=$F$3, ROW(data!A$3:A$3000)-ROW(data!A$3)+1))),ROWS(data!A$3:A444))),"")</f>
        <v/>
      </c>
      <c r="B447" s="89" t="str">
        <f t="array" ref="B447">IFERROR(INDEX(data!B$3:B$3000, SMALL(IF(ISBLANK($F$3),IF(data!$D$3:$D$3000=$D$3,ROW(data!B$3:B$3000)-ROW(data!B$3)+1),IF(data!$D$3:$D$3000=$D$3,IF(data!$E$3:$E$3000=$F$3, ROW(data!B$3:B$3000)-ROW(data!B$3)+1))),ROWS(data!B$3:B444))),"")</f>
        <v/>
      </c>
      <c r="C447" s="84" t="str">
        <f t="array" ref="C447">IFERROR(INDEX(data!C$3:C$3000, SMALL(IF(ISBLANK($F$3),IF(data!$D$3:$D$3000=$D$3,ROW(data!C$3:C$3000)-ROW(data!C$3)+1),IF(data!$D$3:$D$3000=$D$3,IF(data!$E$3:$E$3000=$F$3, ROW(data!C$3:C$3000)-ROW(data!C$3)+1))),ROWS(data!C$3:C444))),"")</f>
        <v/>
      </c>
      <c r="D447" s="90" t="str">
        <f t="array" ref="D447">IFERROR(INDEX(data!E$3:E$3000, SMALL(IF(ISBLANK($F$3),IF(data!$D$3:$D$3000=$D$3,ROW(data!E$3:E$3000)-ROW(data!E$3)+1),IF(data!$D$3:$D$3000=$D$3,IF(data!$E$3:$E$3000=$F$3, ROW(data!E$3:E$3000)-ROW(data!E$3)+1))),ROWS(data!E$3:E444))),"")</f>
        <v/>
      </c>
      <c r="E447" s="85" t="str">
        <f t="array" ref="E447">IFERROR(INDEX(data!F$3:F$3000, SMALL(IF(ISBLANK($F$3),IF(data!$D$3:$D$3000=$D$3,ROW(data!F$3:F$3000)-ROW(data!F$3)+1),IF(data!$D$3:$D$3000=$D$3,IF(data!$E$3:$E$3000=$F$3, ROW(data!F$3:F$3000)-ROW(data!F$3)+1))),ROWS(data!F$3:F444))),"")</f>
        <v/>
      </c>
      <c r="F447" s="85" t="str">
        <f t="array" ref="F447">IFERROR(INDEX(data!G$3:G$3000, SMALL(IF(ISBLANK($F$3),IF(data!$D$3:$D$3000=$D$3,ROW(data!G$3:G$3000)-ROW(data!G$3)+1),IF(data!$D$3:$D$3000=$D$3,IF(data!$E$3:$E$3000=$F$3, ROW(data!G$3:G$3000)-ROW(data!G$3)+1))),ROWS(data!G$3:G444))),"")</f>
        <v/>
      </c>
      <c r="G447" s="85" t="str">
        <f t="shared" si="7"/>
        <v/>
      </c>
    </row>
    <row r="448" spans="1:7">
      <c r="A448" s="91" t="str">
        <f t="array" ref="A448">IFERROR(INDEX(data!A$3:A$3000, SMALL(IF(ISBLANK($F$3),IF(data!$D$3:$D$3000=$D$3,ROW(data!A$3:A$3000)-ROW(data!A$3)+1),IF(data!$D$3:$D$3000=$D$3,IF(data!$E$3:$E$3000=$F$3, ROW(data!A$3:A$3000)-ROW(data!A$3)+1))),ROWS(data!A$3:A445))),"")</f>
        <v/>
      </c>
      <c r="B448" s="92" t="str">
        <f t="array" ref="B448">IFERROR(INDEX(data!B$3:B$3000, SMALL(IF(ISBLANK($F$3),IF(data!$D$3:$D$3000=$D$3,ROW(data!B$3:B$3000)-ROW(data!B$3)+1),IF(data!$D$3:$D$3000=$D$3,IF(data!$E$3:$E$3000=$F$3, ROW(data!B$3:B$3000)-ROW(data!B$3)+1))),ROWS(data!B$3:B445))),"")</f>
        <v/>
      </c>
      <c r="C448" s="92" t="str">
        <f t="array" ref="C448">IFERROR(INDEX(data!C$3:C$3000, SMALL(IF(ISBLANK($F$3),IF(data!$D$3:$D$3000=$D$3,ROW(data!C$3:C$3000)-ROW(data!C$3)+1),IF(data!$D$3:$D$3000=$D$3,IF(data!$E$3:$E$3000=$F$3, ROW(data!C$3:C$3000)-ROW(data!C$3)+1))),ROWS(data!C$3:C445))),"")</f>
        <v/>
      </c>
      <c r="D448" s="91" t="str">
        <f t="array" ref="D448">IFERROR(INDEX(data!E$3:E$3000, SMALL(IF(ISBLANK($F$3),IF(data!$D$3:$D$3000=$D$3,ROW(data!E$3:E$3000)-ROW(data!E$3)+1),IF(data!$D$3:$D$3000=$D$3,IF(data!$E$3:$E$3000=$F$3, ROW(data!E$3:E$3000)-ROW(data!E$3)+1))),ROWS(data!E$3:E445))),"")</f>
        <v/>
      </c>
      <c r="E448" s="85" t="str">
        <f t="array" ref="E448">IFERROR(INDEX(data!F$3:F$3000, SMALL(IF(ISBLANK($F$3),IF(data!$D$3:$D$3000=$D$3,ROW(data!F$3:F$3000)-ROW(data!F$3)+1),IF(data!$D$3:$D$3000=$D$3,IF(data!$E$3:$E$3000=$F$3, ROW(data!F$3:F$3000)-ROW(data!F$3)+1))),ROWS(data!F$3:F445))),"")</f>
        <v/>
      </c>
      <c r="F448" s="85" t="str">
        <f t="array" ref="F448">IFERROR(INDEX(data!G$3:G$3000, SMALL(IF(ISBLANK($F$3),IF(data!$D$3:$D$3000=$D$3,ROW(data!G$3:G$3000)-ROW(data!G$3)+1),IF(data!$D$3:$D$3000=$D$3,IF(data!$E$3:$E$3000=$F$3, ROW(data!G$3:G$3000)-ROW(data!G$3)+1))),ROWS(data!G$3:G445))),"")</f>
        <v/>
      </c>
      <c r="G448" s="85" t="str">
        <f t="shared" si="7"/>
        <v/>
      </c>
    </row>
    <row r="449" spans="1:7">
      <c r="A449" s="88" t="str">
        <f t="array" ref="A449">IFERROR(INDEX(data!A$3:A$3000, SMALL(IF(ISBLANK($F$3),IF(data!$D$3:$D$3000=$D$3,ROW(data!A$3:A$3000)-ROW(data!A$3)+1),IF(data!$D$3:$D$3000=$D$3,IF(data!$E$3:$E$3000=$F$3, ROW(data!A$3:A$3000)-ROW(data!A$3)+1))),ROWS(data!A$3:A446))),"")</f>
        <v/>
      </c>
      <c r="B449" s="89" t="str">
        <f t="array" ref="B449">IFERROR(INDEX(data!B$3:B$3000, SMALL(IF(ISBLANK($F$3),IF(data!$D$3:$D$3000=$D$3,ROW(data!B$3:B$3000)-ROW(data!B$3)+1),IF(data!$D$3:$D$3000=$D$3,IF(data!$E$3:$E$3000=$F$3, ROW(data!B$3:B$3000)-ROW(data!B$3)+1))),ROWS(data!B$3:B446))),"")</f>
        <v/>
      </c>
      <c r="C449" s="84" t="str">
        <f t="array" ref="C449">IFERROR(INDEX(data!C$3:C$3000, SMALL(IF(ISBLANK($F$3),IF(data!$D$3:$D$3000=$D$3,ROW(data!C$3:C$3000)-ROW(data!C$3)+1),IF(data!$D$3:$D$3000=$D$3,IF(data!$E$3:$E$3000=$F$3, ROW(data!C$3:C$3000)-ROW(data!C$3)+1))),ROWS(data!C$3:C446))),"")</f>
        <v/>
      </c>
      <c r="D449" s="90" t="str">
        <f t="array" ref="D449">IFERROR(INDEX(data!E$3:E$3000, SMALL(IF(ISBLANK($F$3),IF(data!$D$3:$D$3000=$D$3,ROW(data!E$3:E$3000)-ROW(data!E$3)+1),IF(data!$D$3:$D$3000=$D$3,IF(data!$E$3:$E$3000=$F$3, ROW(data!E$3:E$3000)-ROW(data!E$3)+1))),ROWS(data!E$3:E446))),"")</f>
        <v/>
      </c>
      <c r="E449" s="85" t="str">
        <f t="array" ref="E449">IFERROR(INDEX(data!F$3:F$3000, SMALL(IF(ISBLANK($F$3),IF(data!$D$3:$D$3000=$D$3,ROW(data!F$3:F$3000)-ROW(data!F$3)+1),IF(data!$D$3:$D$3000=$D$3,IF(data!$E$3:$E$3000=$F$3, ROW(data!F$3:F$3000)-ROW(data!F$3)+1))),ROWS(data!F$3:F446))),"")</f>
        <v/>
      </c>
      <c r="F449" s="85" t="str">
        <f t="array" ref="F449">IFERROR(INDEX(data!G$3:G$3000, SMALL(IF(ISBLANK($F$3),IF(data!$D$3:$D$3000=$D$3,ROW(data!G$3:G$3000)-ROW(data!G$3)+1),IF(data!$D$3:$D$3000=$D$3,IF(data!$E$3:$E$3000=$F$3, ROW(data!G$3:G$3000)-ROW(data!G$3)+1))),ROWS(data!G$3:G446))),"")</f>
        <v/>
      </c>
      <c r="G449" s="85" t="str">
        <f t="shared" si="7"/>
        <v/>
      </c>
    </row>
    <row r="450" spans="1:7">
      <c r="A450" s="91" t="str">
        <f t="array" ref="A450">IFERROR(INDEX(data!A$3:A$3000, SMALL(IF(ISBLANK($F$3),IF(data!$D$3:$D$3000=$D$3,ROW(data!A$3:A$3000)-ROW(data!A$3)+1),IF(data!$D$3:$D$3000=$D$3,IF(data!$E$3:$E$3000=$F$3, ROW(data!A$3:A$3000)-ROW(data!A$3)+1))),ROWS(data!A$3:A447))),"")</f>
        <v/>
      </c>
      <c r="B450" s="92" t="str">
        <f t="array" ref="B450">IFERROR(INDEX(data!B$3:B$3000, SMALL(IF(ISBLANK($F$3),IF(data!$D$3:$D$3000=$D$3,ROW(data!B$3:B$3000)-ROW(data!B$3)+1),IF(data!$D$3:$D$3000=$D$3,IF(data!$E$3:$E$3000=$F$3, ROW(data!B$3:B$3000)-ROW(data!B$3)+1))),ROWS(data!B$3:B447))),"")</f>
        <v/>
      </c>
      <c r="C450" s="92" t="str">
        <f t="array" ref="C450">IFERROR(INDEX(data!C$3:C$3000, SMALL(IF(ISBLANK($F$3),IF(data!$D$3:$D$3000=$D$3,ROW(data!C$3:C$3000)-ROW(data!C$3)+1),IF(data!$D$3:$D$3000=$D$3,IF(data!$E$3:$E$3000=$F$3, ROW(data!C$3:C$3000)-ROW(data!C$3)+1))),ROWS(data!C$3:C447))),"")</f>
        <v/>
      </c>
      <c r="D450" s="91" t="str">
        <f t="array" ref="D450">IFERROR(INDEX(data!E$3:E$3000, SMALL(IF(ISBLANK($F$3),IF(data!$D$3:$D$3000=$D$3,ROW(data!E$3:E$3000)-ROW(data!E$3)+1),IF(data!$D$3:$D$3000=$D$3,IF(data!$E$3:$E$3000=$F$3, ROW(data!E$3:E$3000)-ROW(data!E$3)+1))),ROWS(data!E$3:E447))),"")</f>
        <v/>
      </c>
      <c r="E450" s="85" t="str">
        <f t="array" ref="E450">IFERROR(INDEX(data!F$3:F$3000, SMALL(IF(ISBLANK($F$3),IF(data!$D$3:$D$3000=$D$3,ROW(data!F$3:F$3000)-ROW(data!F$3)+1),IF(data!$D$3:$D$3000=$D$3,IF(data!$E$3:$E$3000=$F$3, ROW(data!F$3:F$3000)-ROW(data!F$3)+1))),ROWS(data!F$3:F447))),"")</f>
        <v/>
      </c>
      <c r="F450" s="85" t="str">
        <f t="array" ref="F450">IFERROR(INDEX(data!G$3:G$3000, SMALL(IF(ISBLANK($F$3),IF(data!$D$3:$D$3000=$D$3,ROW(data!G$3:G$3000)-ROW(data!G$3)+1),IF(data!$D$3:$D$3000=$D$3,IF(data!$E$3:$E$3000=$F$3, ROW(data!G$3:G$3000)-ROW(data!G$3)+1))),ROWS(data!G$3:G447))),"")</f>
        <v/>
      </c>
      <c r="G450" s="85" t="str">
        <f t="shared" si="7"/>
        <v/>
      </c>
    </row>
    <row r="451" spans="1:7">
      <c r="A451" s="88" t="str">
        <f t="array" ref="A451">IFERROR(INDEX(data!A$3:A$3000, SMALL(IF(ISBLANK($F$3),IF(data!$D$3:$D$3000=$D$3,ROW(data!A$3:A$3000)-ROW(data!A$3)+1),IF(data!$D$3:$D$3000=$D$3,IF(data!$E$3:$E$3000=$F$3, ROW(data!A$3:A$3000)-ROW(data!A$3)+1))),ROWS(data!A$3:A448))),"")</f>
        <v/>
      </c>
      <c r="B451" s="89" t="str">
        <f t="array" ref="B451">IFERROR(INDEX(data!B$3:B$3000, SMALL(IF(ISBLANK($F$3),IF(data!$D$3:$D$3000=$D$3,ROW(data!B$3:B$3000)-ROW(data!B$3)+1),IF(data!$D$3:$D$3000=$D$3,IF(data!$E$3:$E$3000=$F$3, ROW(data!B$3:B$3000)-ROW(data!B$3)+1))),ROWS(data!B$3:B448))),"")</f>
        <v/>
      </c>
      <c r="C451" s="84" t="str">
        <f t="array" ref="C451">IFERROR(INDEX(data!C$3:C$3000, SMALL(IF(ISBLANK($F$3),IF(data!$D$3:$D$3000=$D$3,ROW(data!C$3:C$3000)-ROW(data!C$3)+1),IF(data!$D$3:$D$3000=$D$3,IF(data!$E$3:$E$3000=$F$3, ROW(data!C$3:C$3000)-ROW(data!C$3)+1))),ROWS(data!C$3:C448))),"")</f>
        <v/>
      </c>
      <c r="D451" s="90" t="str">
        <f t="array" ref="D451">IFERROR(INDEX(data!E$3:E$3000, SMALL(IF(ISBLANK($F$3),IF(data!$D$3:$D$3000=$D$3,ROW(data!E$3:E$3000)-ROW(data!E$3)+1),IF(data!$D$3:$D$3000=$D$3,IF(data!$E$3:$E$3000=$F$3, ROW(data!E$3:E$3000)-ROW(data!E$3)+1))),ROWS(data!E$3:E448))),"")</f>
        <v/>
      </c>
      <c r="E451" s="85" t="str">
        <f t="array" ref="E451">IFERROR(INDEX(data!F$3:F$3000, SMALL(IF(ISBLANK($F$3),IF(data!$D$3:$D$3000=$D$3,ROW(data!F$3:F$3000)-ROW(data!F$3)+1),IF(data!$D$3:$D$3000=$D$3,IF(data!$E$3:$E$3000=$F$3, ROW(data!F$3:F$3000)-ROW(data!F$3)+1))),ROWS(data!F$3:F448))),"")</f>
        <v/>
      </c>
      <c r="F451" s="85" t="str">
        <f t="array" ref="F451">IFERROR(INDEX(data!G$3:G$3000, SMALL(IF(ISBLANK($F$3),IF(data!$D$3:$D$3000=$D$3,ROW(data!G$3:G$3000)-ROW(data!G$3)+1),IF(data!$D$3:$D$3000=$D$3,IF(data!$E$3:$E$3000=$F$3, ROW(data!G$3:G$3000)-ROW(data!G$3)+1))),ROWS(data!G$3:G448))),"")</f>
        <v/>
      </c>
      <c r="G451" s="85" t="str">
        <f t="shared" si="7"/>
        <v/>
      </c>
    </row>
    <row r="452" spans="1:7">
      <c r="A452" s="91" t="str">
        <f t="array" ref="A452">IFERROR(INDEX(data!A$3:A$3000, SMALL(IF(ISBLANK($F$3),IF(data!$D$3:$D$3000=$D$3,ROW(data!A$3:A$3000)-ROW(data!A$3)+1),IF(data!$D$3:$D$3000=$D$3,IF(data!$E$3:$E$3000=$F$3, ROW(data!A$3:A$3000)-ROW(data!A$3)+1))),ROWS(data!A$3:A449))),"")</f>
        <v/>
      </c>
      <c r="B452" s="92" t="str">
        <f t="array" ref="B452">IFERROR(INDEX(data!B$3:B$3000, SMALL(IF(ISBLANK($F$3),IF(data!$D$3:$D$3000=$D$3,ROW(data!B$3:B$3000)-ROW(data!B$3)+1),IF(data!$D$3:$D$3000=$D$3,IF(data!$E$3:$E$3000=$F$3, ROW(data!B$3:B$3000)-ROW(data!B$3)+1))),ROWS(data!B$3:B449))),"")</f>
        <v/>
      </c>
      <c r="C452" s="92" t="str">
        <f t="array" ref="C452">IFERROR(INDEX(data!C$3:C$3000, SMALL(IF(ISBLANK($F$3),IF(data!$D$3:$D$3000=$D$3,ROW(data!C$3:C$3000)-ROW(data!C$3)+1),IF(data!$D$3:$D$3000=$D$3,IF(data!$E$3:$E$3000=$F$3, ROW(data!C$3:C$3000)-ROW(data!C$3)+1))),ROWS(data!C$3:C449))),"")</f>
        <v/>
      </c>
      <c r="D452" s="91" t="str">
        <f t="array" ref="D452">IFERROR(INDEX(data!E$3:E$3000, SMALL(IF(ISBLANK($F$3),IF(data!$D$3:$D$3000=$D$3,ROW(data!E$3:E$3000)-ROW(data!E$3)+1),IF(data!$D$3:$D$3000=$D$3,IF(data!$E$3:$E$3000=$F$3, ROW(data!E$3:E$3000)-ROW(data!E$3)+1))),ROWS(data!E$3:E449))),"")</f>
        <v/>
      </c>
      <c r="E452" s="85" t="str">
        <f t="array" ref="E452">IFERROR(INDEX(data!F$3:F$3000, SMALL(IF(ISBLANK($F$3),IF(data!$D$3:$D$3000=$D$3,ROW(data!F$3:F$3000)-ROW(data!F$3)+1),IF(data!$D$3:$D$3000=$D$3,IF(data!$E$3:$E$3000=$F$3, ROW(data!F$3:F$3000)-ROW(data!F$3)+1))),ROWS(data!F$3:F449))),"")</f>
        <v/>
      </c>
      <c r="F452" s="85" t="str">
        <f t="array" ref="F452">IFERROR(INDEX(data!G$3:G$3000, SMALL(IF(ISBLANK($F$3),IF(data!$D$3:$D$3000=$D$3,ROW(data!G$3:G$3000)-ROW(data!G$3)+1),IF(data!$D$3:$D$3000=$D$3,IF(data!$E$3:$E$3000=$F$3, ROW(data!G$3:G$3000)-ROW(data!G$3)+1))),ROWS(data!G$3:G449))),"")</f>
        <v/>
      </c>
      <c r="G452" s="85" t="str">
        <f t="shared" si="7"/>
        <v/>
      </c>
    </row>
    <row r="453" spans="1:7">
      <c r="A453" s="88" t="str">
        <f t="array" ref="A453">IFERROR(INDEX(data!A$3:A$3000, SMALL(IF(ISBLANK($F$3),IF(data!$D$3:$D$3000=$D$3,ROW(data!A$3:A$3000)-ROW(data!A$3)+1),IF(data!$D$3:$D$3000=$D$3,IF(data!$E$3:$E$3000=$F$3, ROW(data!A$3:A$3000)-ROW(data!A$3)+1))),ROWS(data!A$3:A450))),"")</f>
        <v/>
      </c>
      <c r="B453" s="89" t="str">
        <f t="array" ref="B453">IFERROR(INDEX(data!B$3:B$3000, SMALL(IF(ISBLANK($F$3),IF(data!$D$3:$D$3000=$D$3,ROW(data!B$3:B$3000)-ROW(data!B$3)+1),IF(data!$D$3:$D$3000=$D$3,IF(data!$E$3:$E$3000=$F$3, ROW(data!B$3:B$3000)-ROW(data!B$3)+1))),ROWS(data!B$3:B450))),"")</f>
        <v/>
      </c>
      <c r="C453" s="84" t="str">
        <f t="array" ref="C453">IFERROR(INDEX(data!C$3:C$3000, SMALL(IF(ISBLANK($F$3),IF(data!$D$3:$D$3000=$D$3,ROW(data!C$3:C$3000)-ROW(data!C$3)+1),IF(data!$D$3:$D$3000=$D$3,IF(data!$E$3:$E$3000=$F$3, ROW(data!C$3:C$3000)-ROW(data!C$3)+1))),ROWS(data!C$3:C450))),"")</f>
        <v/>
      </c>
      <c r="D453" s="90" t="str">
        <f t="array" ref="D453">IFERROR(INDEX(data!E$3:E$3000, SMALL(IF(ISBLANK($F$3),IF(data!$D$3:$D$3000=$D$3,ROW(data!E$3:E$3000)-ROW(data!E$3)+1),IF(data!$D$3:$D$3000=$D$3,IF(data!$E$3:$E$3000=$F$3, ROW(data!E$3:E$3000)-ROW(data!E$3)+1))),ROWS(data!E$3:E450))),"")</f>
        <v/>
      </c>
      <c r="E453" s="85" t="str">
        <f t="array" ref="E453">IFERROR(INDEX(data!F$3:F$3000, SMALL(IF(ISBLANK($F$3),IF(data!$D$3:$D$3000=$D$3,ROW(data!F$3:F$3000)-ROW(data!F$3)+1),IF(data!$D$3:$D$3000=$D$3,IF(data!$E$3:$E$3000=$F$3, ROW(data!F$3:F$3000)-ROW(data!F$3)+1))),ROWS(data!F$3:F450))),"")</f>
        <v/>
      </c>
      <c r="F453" s="85" t="str">
        <f t="array" ref="F453">IFERROR(INDEX(data!G$3:G$3000, SMALL(IF(ISBLANK($F$3),IF(data!$D$3:$D$3000=$D$3,ROW(data!G$3:G$3000)-ROW(data!G$3)+1),IF(data!$D$3:$D$3000=$D$3,IF(data!$E$3:$E$3000=$F$3, ROW(data!G$3:G$3000)-ROW(data!G$3)+1))),ROWS(data!G$3:G450))),"")</f>
        <v/>
      </c>
      <c r="G453" s="85" t="str">
        <f t="shared" si="7"/>
        <v/>
      </c>
    </row>
    <row r="454" spans="1:7">
      <c r="A454" s="91" t="str">
        <f t="array" ref="A454">IFERROR(INDEX(data!A$3:A$3000, SMALL(IF(ISBLANK($F$3),IF(data!$D$3:$D$3000=$D$3,ROW(data!A$3:A$3000)-ROW(data!A$3)+1),IF(data!$D$3:$D$3000=$D$3,IF(data!$E$3:$E$3000=$F$3, ROW(data!A$3:A$3000)-ROW(data!A$3)+1))),ROWS(data!A$3:A451))),"")</f>
        <v/>
      </c>
      <c r="B454" s="92" t="str">
        <f t="array" ref="B454">IFERROR(INDEX(data!B$3:B$3000, SMALL(IF(ISBLANK($F$3),IF(data!$D$3:$D$3000=$D$3,ROW(data!B$3:B$3000)-ROW(data!B$3)+1),IF(data!$D$3:$D$3000=$D$3,IF(data!$E$3:$E$3000=$F$3, ROW(data!B$3:B$3000)-ROW(data!B$3)+1))),ROWS(data!B$3:B451))),"")</f>
        <v/>
      </c>
      <c r="C454" s="92" t="str">
        <f t="array" ref="C454">IFERROR(INDEX(data!C$3:C$3000, SMALL(IF(ISBLANK($F$3),IF(data!$D$3:$D$3000=$D$3,ROW(data!C$3:C$3000)-ROW(data!C$3)+1),IF(data!$D$3:$D$3000=$D$3,IF(data!$E$3:$E$3000=$F$3, ROW(data!C$3:C$3000)-ROW(data!C$3)+1))),ROWS(data!C$3:C451))),"")</f>
        <v/>
      </c>
      <c r="D454" s="91" t="str">
        <f t="array" ref="D454">IFERROR(INDEX(data!E$3:E$3000, SMALL(IF(ISBLANK($F$3),IF(data!$D$3:$D$3000=$D$3,ROW(data!E$3:E$3000)-ROW(data!E$3)+1),IF(data!$D$3:$D$3000=$D$3,IF(data!$E$3:$E$3000=$F$3, ROW(data!E$3:E$3000)-ROW(data!E$3)+1))),ROWS(data!E$3:E451))),"")</f>
        <v/>
      </c>
      <c r="E454" s="85" t="str">
        <f t="array" ref="E454">IFERROR(INDEX(data!F$3:F$3000, SMALL(IF(ISBLANK($F$3),IF(data!$D$3:$D$3000=$D$3,ROW(data!F$3:F$3000)-ROW(data!F$3)+1),IF(data!$D$3:$D$3000=$D$3,IF(data!$E$3:$E$3000=$F$3, ROW(data!F$3:F$3000)-ROW(data!F$3)+1))),ROWS(data!F$3:F451))),"")</f>
        <v/>
      </c>
      <c r="F454" s="85" t="str">
        <f t="array" ref="F454">IFERROR(INDEX(data!G$3:G$3000, SMALL(IF(ISBLANK($F$3),IF(data!$D$3:$D$3000=$D$3,ROW(data!G$3:G$3000)-ROW(data!G$3)+1),IF(data!$D$3:$D$3000=$D$3,IF(data!$E$3:$E$3000=$F$3, ROW(data!G$3:G$3000)-ROW(data!G$3)+1))),ROWS(data!G$3:G451))),"")</f>
        <v/>
      </c>
      <c r="G454" s="85" t="str">
        <f t="shared" si="7"/>
        <v/>
      </c>
    </row>
    <row r="455" spans="1:7">
      <c r="A455" s="88" t="str">
        <f t="array" ref="A455">IFERROR(INDEX(data!A$3:A$3000, SMALL(IF(ISBLANK($F$3),IF(data!$D$3:$D$3000=$D$3,ROW(data!A$3:A$3000)-ROW(data!A$3)+1),IF(data!$D$3:$D$3000=$D$3,IF(data!$E$3:$E$3000=$F$3, ROW(data!A$3:A$3000)-ROW(data!A$3)+1))),ROWS(data!A$3:A452))),"")</f>
        <v/>
      </c>
      <c r="B455" s="89" t="str">
        <f t="array" ref="B455">IFERROR(INDEX(data!B$3:B$3000, SMALL(IF(ISBLANK($F$3),IF(data!$D$3:$D$3000=$D$3,ROW(data!B$3:B$3000)-ROW(data!B$3)+1),IF(data!$D$3:$D$3000=$D$3,IF(data!$E$3:$E$3000=$F$3, ROW(data!B$3:B$3000)-ROW(data!B$3)+1))),ROWS(data!B$3:B452))),"")</f>
        <v/>
      </c>
      <c r="C455" s="84" t="str">
        <f t="array" ref="C455">IFERROR(INDEX(data!C$3:C$3000, SMALL(IF(ISBLANK($F$3),IF(data!$D$3:$D$3000=$D$3,ROW(data!C$3:C$3000)-ROW(data!C$3)+1),IF(data!$D$3:$D$3000=$D$3,IF(data!$E$3:$E$3000=$F$3, ROW(data!C$3:C$3000)-ROW(data!C$3)+1))),ROWS(data!C$3:C452))),"")</f>
        <v/>
      </c>
      <c r="D455" s="90" t="str">
        <f t="array" ref="D455">IFERROR(INDEX(data!E$3:E$3000, SMALL(IF(ISBLANK($F$3),IF(data!$D$3:$D$3000=$D$3,ROW(data!E$3:E$3000)-ROW(data!E$3)+1),IF(data!$D$3:$D$3000=$D$3,IF(data!$E$3:$E$3000=$F$3, ROW(data!E$3:E$3000)-ROW(data!E$3)+1))),ROWS(data!E$3:E452))),"")</f>
        <v/>
      </c>
      <c r="E455" s="85" t="str">
        <f t="array" ref="E455">IFERROR(INDEX(data!F$3:F$3000, SMALL(IF(ISBLANK($F$3),IF(data!$D$3:$D$3000=$D$3,ROW(data!F$3:F$3000)-ROW(data!F$3)+1),IF(data!$D$3:$D$3000=$D$3,IF(data!$E$3:$E$3000=$F$3, ROW(data!F$3:F$3000)-ROW(data!F$3)+1))),ROWS(data!F$3:F452))),"")</f>
        <v/>
      </c>
      <c r="F455" s="85" t="str">
        <f t="array" ref="F455">IFERROR(INDEX(data!G$3:G$3000, SMALL(IF(ISBLANK($F$3),IF(data!$D$3:$D$3000=$D$3,ROW(data!G$3:G$3000)-ROW(data!G$3)+1),IF(data!$D$3:$D$3000=$D$3,IF(data!$E$3:$E$3000=$F$3, ROW(data!G$3:G$3000)-ROW(data!G$3)+1))),ROWS(data!G$3:G452))),"")</f>
        <v/>
      </c>
      <c r="G455" s="85" t="str">
        <f t="shared" si="7"/>
        <v/>
      </c>
    </row>
    <row r="456" spans="1:7">
      <c r="A456" s="91" t="str">
        <f t="array" ref="A456">IFERROR(INDEX(data!A$3:A$3000, SMALL(IF(ISBLANK($F$3),IF(data!$D$3:$D$3000=$D$3,ROW(data!A$3:A$3000)-ROW(data!A$3)+1),IF(data!$D$3:$D$3000=$D$3,IF(data!$E$3:$E$3000=$F$3, ROW(data!A$3:A$3000)-ROW(data!A$3)+1))),ROWS(data!A$3:A453))),"")</f>
        <v/>
      </c>
      <c r="B456" s="92" t="str">
        <f t="array" ref="B456">IFERROR(INDEX(data!B$3:B$3000, SMALL(IF(ISBLANK($F$3),IF(data!$D$3:$D$3000=$D$3,ROW(data!B$3:B$3000)-ROW(data!B$3)+1),IF(data!$D$3:$D$3000=$D$3,IF(data!$E$3:$E$3000=$F$3, ROW(data!B$3:B$3000)-ROW(data!B$3)+1))),ROWS(data!B$3:B453))),"")</f>
        <v/>
      </c>
      <c r="C456" s="92" t="str">
        <f t="array" ref="C456">IFERROR(INDEX(data!C$3:C$3000, SMALL(IF(ISBLANK($F$3),IF(data!$D$3:$D$3000=$D$3,ROW(data!C$3:C$3000)-ROW(data!C$3)+1),IF(data!$D$3:$D$3000=$D$3,IF(data!$E$3:$E$3000=$F$3, ROW(data!C$3:C$3000)-ROW(data!C$3)+1))),ROWS(data!C$3:C453))),"")</f>
        <v/>
      </c>
      <c r="D456" s="91" t="str">
        <f t="array" ref="D456">IFERROR(INDEX(data!E$3:E$3000, SMALL(IF(ISBLANK($F$3),IF(data!$D$3:$D$3000=$D$3,ROW(data!E$3:E$3000)-ROW(data!E$3)+1),IF(data!$D$3:$D$3000=$D$3,IF(data!$E$3:$E$3000=$F$3, ROW(data!E$3:E$3000)-ROW(data!E$3)+1))),ROWS(data!E$3:E453))),"")</f>
        <v/>
      </c>
      <c r="E456" s="85" t="str">
        <f t="array" ref="E456">IFERROR(INDEX(data!F$3:F$3000, SMALL(IF(ISBLANK($F$3),IF(data!$D$3:$D$3000=$D$3,ROW(data!F$3:F$3000)-ROW(data!F$3)+1),IF(data!$D$3:$D$3000=$D$3,IF(data!$E$3:$E$3000=$F$3, ROW(data!F$3:F$3000)-ROW(data!F$3)+1))),ROWS(data!F$3:F453))),"")</f>
        <v/>
      </c>
      <c r="F456" s="85" t="str">
        <f t="array" ref="F456">IFERROR(INDEX(data!G$3:G$3000, SMALL(IF(ISBLANK($F$3),IF(data!$D$3:$D$3000=$D$3,ROW(data!G$3:G$3000)-ROW(data!G$3)+1),IF(data!$D$3:$D$3000=$D$3,IF(data!$E$3:$E$3000=$F$3, ROW(data!G$3:G$3000)-ROW(data!G$3)+1))),ROWS(data!G$3:G453))),"")</f>
        <v/>
      </c>
      <c r="G456" s="85" t="str">
        <f t="shared" si="7"/>
        <v/>
      </c>
    </row>
    <row r="457" spans="1:7">
      <c r="A457" s="88" t="str">
        <f t="array" ref="A457">IFERROR(INDEX(data!A$3:A$3000, SMALL(IF(ISBLANK($F$3),IF(data!$D$3:$D$3000=$D$3,ROW(data!A$3:A$3000)-ROW(data!A$3)+1),IF(data!$D$3:$D$3000=$D$3,IF(data!$E$3:$E$3000=$F$3, ROW(data!A$3:A$3000)-ROW(data!A$3)+1))),ROWS(data!A$3:A454))),"")</f>
        <v/>
      </c>
      <c r="B457" s="89" t="str">
        <f t="array" ref="B457">IFERROR(INDEX(data!B$3:B$3000, SMALL(IF(ISBLANK($F$3),IF(data!$D$3:$D$3000=$D$3,ROW(data!B$3:B$3000)-ROW(data!B$3)+1),IF(data!$D$3:$D$3000=$D$3,IF(data!$E$3:$E$3000=$F$3, ROW(data!B$3:B$3000)-ROW(data!B$3)+1))),ROWS(data!B$3:B454))),"")</f>
        <v/>
      </c>
      <c r="C457" s="84" t="str">
        <f t="array" ref="C457">IFERROR(INDEX(data!C$3:C$3000, SMALL(IF(ISBLANK($F$3),IF(data!$D$3:$D$3000=$D$3,ROW(data!C$3:C$3000)-ROW(data!C$3)+1),IF(data!$D$3:$D$3000=$D$3,IF(data!$E$3:$E$3000=$F$3, ROW(data!C$3:C$3000)-ROW(data!C$3)+1))),ROWS(data!C$3:C454))),"")</f>
        <v/>
      </c>
      <c r="D457" s="90" t="str">
        <f t="array" ref="D457">IFERROR(INDEX(data!E$3:E$3000, SMALL(IF(ISBLANK($F$3),IF(data!$D$3:$D$3000=$D$3,ROW(data!E$3:E$3000)-ROW(data!E$3)+1),IF(data!$D$3:$D$3000=$D$3,IF(data!$E$3:$E$3000=$F$3, ROW(data!E$3:E$3000)-ROW(data!E$3)+1))),ROWS(data!E$3:E454))),"")</f>
        <v/>
      </c>
      <c r="E457" s="85" t="str">
        <f t="array" ref="E457">IFERROR(INDEX(data!F$3:F$3000, SMALL(IF(ISBLANK($F$3),IF(data!$D$3:$D$3000=$D$3,ROW(data!F$3:F$3000)-ROW(data!F$3)+1),IF(data!$D$3:$D$3000=$D$3,IF(data!$E$3:$E$3000=$F$3, ROW(data!F$3:F$3000)-ROW(data!F$3)+1))),ROWS(data!F$3:F454))),"")</f>
        <v/>
      </c>
      <c r="F457" s="85" t="str">
        <f t="array" ref="F457">IFERROR(INDEX(data!G$3:G$3000, SMALL(IF(ISBLANK($F$3),IF(data!$D$3:$D$3000=$D$3,ROW(data!G$3:G$3000)-ROW(data!G$3)+1),IF(data!$D$3:$D$3000=$D$3,IF(data!$E$3:$E$3000=$F$3, ROW(data!G$3:G$3000)-ROW(data!G$3)+1))),ROWS(data!G$3:G454))),"")</f>
        <v/>
      </c>
      <c r="G457" s="85" t="str">
        <f t="shared" si="7"/>
        <v/>
      </c>
    </row>
    <row r="458" spans="1:7">
      <c r="A458" s="91" t="str">
        <f t="array" ref="A458">IFERROR(INDEX(data!A$3:A$3000, SMALL(IF(ISBLANK($F$3),IF(data!$D$3:$D$3000=$D$3,ROW(data!A$3:A$3000)-ROW(data!A$3)+1),IF(data!$D$3:$D$3000=$D$3,IF(data!$E$3:$E$3000=$F$3, ROW(data!A$3:A$3000)-ROW(data!A$3)+1))),ROWS(data!A$3:A455))),"")</f>
        <v/>
      </c>
      <c r="B458" s="92" t="str">
        <f t="array" ref="B458">IFERROR(INDEX(data!B$3:B$3000, SMALL(IF(ISBLANK($F$3),IF(data!$D$3:$D$3000=$D$3,ROW(data!B$3:B$3000)-ROW(data!B$3)+1),IF(data!$D$3:$D$3000=$D$3,IF(data!$E$3:$E$3000=$F$3, ROW(data!B$3:B$3000)-ROW(data!B$3)+1))),ROWS(data!B$3:B455))),"")</f>
        <v/>
      </c>
      <c r="C458" s="92" t="str">
        <f t="array" ref="C458">IFERROR(INDEX(data!C$3:C$3000, SMALL(IF(ISBLANK($F$3),IF(data!$D$3:$D$3000=$D$3,ROW(data!C$3:C$3000)-ROW(data!C$3)+1),IF(data!$D$3:$D$3000=$D$3,IF(data!$E$3:$E$3000=$F$3, ROW(data!C$3:C$3000)-ROW(data!C$3)+1))),ROWS(data!C$3:C455))),"")</f>
        <v/>
      </c>
      <c r="D458" s="91" t="str">
        <f t="array" ref="D458">IFERROR(INDEX(data!E$3:E$3000, SMALL(IF(ISBLANK($F$3),IF(data!$D$3:$D$3000=$D$3,ROW(data!E$3:E$3000)-ROW(data!E$3)+1),IF(data!$D$3:$D$3000=$D$3,IF(data!$E$3:$E$3000=$F$3, ROW(data!E$3:E$3000)-ROW(data!E$3)+1))),ROWS(data!E$3:E455))),"")</f>
        <v/>
      </c>
      <c r="E458" s="85" t="str">
        <f t="array" ref="E458">IFERROR(INDEX(data!F$3:F$3000, SMALL(IF(ISBLANK($F$3),IF(data!$D$3:$D$3000=$D$3,ROW(data!F$3:F$3000)-ROW(data!F$3)+1),IF(data!$D$3:$D$3000=$D$3,IF(data!$E$3:$E$3000=$F$3, ROW(data!F$3:F$3000)-ROW(data!F$3)+1))),ROWS(data!F$3:F455))),"")</f>
        <v/>
      </c>
      <c r="F458" s="85" t="str">
        <f t="array" ref="F458">IFERROR(INDEX(data!G$3:G$3000, SMALL(IF(ISBLANK($F$3),IF(data!$D$3:$D$3000=$D$3,ROW(data!G$3:G$3000)-ROW(data!G$3)+1),IF(data!$D$3:$D$3000=$D$3,IF(data!$E$3:$E$3000=$F$3, ROW(data!G$3:G$3000)-ROW(data!G$3)+1))),ROWS(data!G$3:G455))),"")</f>
        <v/>
      </c>
      <c r="G458" s="85" t="str">
        <f t="shared" si="7"/>
        <v/>
      </c>
    </row>
    <row r="459" spans="1:7">
      <c r="A459" s="88" t="str">
        <f t="array" ref="A459">IFERROR(INDEX(data!A$3:A$3000, SMALL(IF(ISBLANK($F$3),IF(data!$D$3:$D$3000=$D$3,ROW(data!A$3:A$3000)-ROW(data!A$3)+1),IF(data!$D$3:$D$3000=$D$3,IF(data!$E$3:$E$3000=$F$3, ROW(data!A$3:A$3000)-ROW(data!A$3)+1))),ROWS(data!A$3:A456))),"")</f>
        <v/>
      </c>
      <c r="B459" s="89" t="str">
        <f t="array" ref="B459">IFERROR(INDEX(data!B$3:B$3000, SMALL(IF(ISBLANK($F$3),IF(data!$D$3:$D$3000=$D$3,ROW(data!B$3:B$3000)-ROW(data!B$3)+1),IF(data!$D$3:$D$3000=$D$3,IF(data!$E$3:$E$3000=$F$3, ROW(data!B$3:B$3000)-ROW(data!B$3)+1))),ROWS(data!B$3:B456))),"")</f>
        <v/>
      </c>
      <c r="C459" s="84" t="str">
        <f t="array" ref="C459">IFERROR(INDEX(data!C$3:C$3000, SMALL(IF(ISBLANK($F$3),IF(data!$D$3:$D$3000=$D$3,ROW(data!C$3:C$3000)-ROW(data!C$3)+1),IF(data!$D$3:$D$3000=$D$3,IF(data!$E$3:$E$3000=$F$3, ROW(data!C$3:C$3000)-ROW(data!C$3)+1))),ROWS(data!C$3:C456))),"")</f>
        <v/>
      </c>
      <c r="D459" s="90" t="str">
        <f t="array" ref="D459">IFERROR(INDEX(data!E$3:E$3000, SMALL(IF(ISBLANK($F$3),IF(data!$D$3:$D$3000=$D$3,ROW(data!E$3:E$3000)-ROW(data!E$3)+1),IF(data!$D$3:$D$3000=$D$3,IF(data!$E$3:$E$3000=$F$3, ROW(data!E$3:E$3000)-ROW(data!E$3)+1))),ROWS(data!E$3:E456))),"")</f>
        <v/>
      </c>
      <c r="E459" s="85" t="str">
        <f t="array" ref="E459">IFERROR(INDEX(data!F$3:F$3000, SMALL(IF(ISBLANK($F$3),IF(data!$D$3:$D$3000=$D$3,ROW(data!F$3:F$3000)-ROW(data!F$3)+1),IF(data!$D$3:$D$3000=$D$3,IF(data!$E$3:$E$3000=$F$3, ROW(data!F$3:F$3000)-ROW(data!F$3)+1))),ROWS(data!F$3:F456))),"")</f>
        <v/>
      </c>
      <c r="F459" s="85" t="str">
        <f t="array" ref="F459">IFERROR(INDEX(data!G$3:G$3000, SMALL(IF(ISBLANK($F$3),IF(data!$D$3:$D$3000=$D$3,ROW(data!G$3:G$3000)-ROW(data!G$3)+1),IF(data!$D$3:$D$3000=$D$3,IF(data!$E$3:$E$3000=$F$3, ROW(data!G$3:G$3000)-ROW(data!G$3)+1))),ROWS(data!G$3:G456))),"")</f>
        <v/>
      </c>
      <c r="G459" s="85" t="str">
        <f t="shared" si="7"/>
        <v/>
      </c>
    </row>
    <row r="460" spans="1:7">
      <c r="A460" s="91" t="str">
        <f t="array" ref="A460">IFERROR(INDEX(data!A$3:A$3000, SMALL(IF(ISBLANK($F$3),IF(data!$D$3:$D$3000=$D$3,ROW(data!A$3:A$3000)-ROW(data!A$3)+1),IF(data!$D$3:$D$3000=$D$3,IF(data!$E$3:$E$3000=$F$3, ROW(data!A$3:A$3000)-ROW(data!A$3)+1))),ROWS(data!A$3:A457))),"")</f>
        <v/>
      </c>
      <c r="B460" s="92" t="str">
        <f t="array" ref="B460">IFERROR(INDEX(data!B$3:B$3000, SMALL(IF(ISBLANK($F$3),IF(data!$D$3:$D$3000=$D$3,ROW(data!B$3:B$3000)-ROW(data!B$3)+1),IF(data!$D$3:$D$3000=$D$3,IF(data!$E$3:$E$3000=$F$3, ROW(data!B$3:B$3000)-ROW(data!B$3)+1))),ROWS(data!B$3:B457))),"")</f>
        <v/>
      </c>
      <c r="C460" s="92" t="str">
        <f t="array" ref="C460">IFERROR(INDEX(data!C$3:C$3000, SMALL(IF(ISBLANK($F$3),IF(data!$D$3:$D$3000=$D$3,ROW(data!C$3:C$3000)-ROW(data!C$3)+1),IF(data!$D$3:$D$3000=$D$3,IF(data!$E$3:$E$3000=$F$3, ROW(data!C$3:C$3000)-ROW(data!C$3)+1))),ROWS(data!C$3:C457))),"")</f>
        <v/>
      </c>
      <c r="D460" s="91" t="str">
        <f t="array" ref="D460">IFERROR(INDEX(data!E$3:E$3000, SMALL(IF(ISBLANK($F$3),IF(data!$D$3:$D$3000=$D$3,ROW(data!E$3:E$3000)-ROW(data!E$3)+1),IF(data!$D$3:$D$3000=$D$3,IF(data!$E$3:$E$3000=$F$3, ROW(data!E$3:E$3000)-ROW(data!E$3)+1))),ROWS(data!E$3:E457))),"")</f>
        <v/>
      </c>
      <c r="E460" s="85" t="str">
        <f t="array" ref="E460">IFERROR(INDEX(data!F$3:F$3000, SMALL(IF(ISBLANK($F$3),IF(data!$D$3:$D$3000=$D$3,ROW(data!F$3:F$3000)-ROW(data!F$3)+1),IF(data!$D$3:$D$3000=$D$3,IF(data!$E$3:$E$3000=$F$3, ROW(data!F$3:F$3000)-ROW(data!F$3)+1))),ROWS(data!F$3:F457))),"")</f>
        <v/>
      </c>
      <c r="F460" s="85" t="str">
        <f t="array" ref="F460">IFERROR(INDEX(data!G$3:G$3000, SMALL(IF(ISBLANK($F$3),IF(data!$D$3:$D$3000=$D$3,ROW(data!G$3:G$3000)-ROW(data!G$3)+1),IF(data!$D$3:$D$3000=$D$3,IF(data!$E$3:$E$3000=$F$3, ROW(data!G$3:G$3000)-ROW(data!G$3)+1))),ROWS(data!G$3:G457))),"")</f>
        <v/>
      </c>
      <c r="G460" s="85" t="str">
        <f t="shared" si="7"/>
        <v/>
      </c>
    </row>
    <row r="461" spans="1:7">
      <c r="A461" s="88" t="str">
        <f t="array" ref="A461">IFERROR(INDEX(data!A$3:A$3000, SMALL(IF(ISBLANK($F$3),IF(data!$D$3:$D$3000=$D$3,ROW(data!A$3:A$3000)-ROW(data!A$3)+1),IF(data!$D$3:$D$3000=$D$3,IF(data!$E$3:$E$3000=$F$3, ROW(data!A$3:A$3000)-ROW(data!A$3)+1))),ROWS(data!A$3:A458))),"")</f>
        <v/>
      </c>
      <c r="B461" s="89" t="str">
        <f t="array" ref="B461">IFERROR(INDEX(data!B$3:B$3000, SMALL(IF(ISBLANK($F$3),IF(data!$D$3:$D$3000=$D$3,ROW(data!B$3:B$3000)-ROW(data!B$3)+1),IF(data!$D$3:$D$3000=$D$3,IF(data!$E$3:$E$3000=$F$3, ROW(data!B$3:B$3000)-ROW(data!B$3)+1))),ROWS(data!B$3:B458))),"")</f>
        <v/>
      </c>
      <c r="C461" s="84" t="str">
        <f t="array" ref="C461">IFERROR(INDEX(data!C$3:C$3000, SMALL(IF(ISBLANK($F$3),IF(data!$D$3:$D$3000=$D$3,ROW(data!C$3:C$3000)-ROW(data!C$3)+1),IF(data!$D$3:$D$3000=$D$3,IF(data!$E$3:$E$3000=$F$3, ROW(data!C$3:C$3000)-ROW(data!C$3)+1))),ROWS(data!C$3:C458))),"")</f>
        <v/>
      </c>
      <c r="D461" s="90" t="str">
        <f t="array" ref="D461">IFERROR(INDEX(data!E$3:E$3000, SMALL(IF(ISBLANK($F$3),IF(data!$D$3:$D$3000=$D$3,ROW(data!E$3:E$3000)-ROW(data!E$3)+1),IF(data!$D$3:$D$3000=$D$3,IF(data!$E$3:$E$3000=$F$3, ROW(data!E$3:E$3000)-ROW(data!E$3)+1))),ROWS(data!E$3:E458))),"")</f>
        <v/>
      </c>
      <c r="E461" s="85" t="str">
        <f t="array" ref="E461">IFERROR(INDEX(data!F$3:F$3000, SMALL(IF(ISBLANK($F$3),IF(data!$D$3:$D$3000=$D$3,ROW(data!F$3:F$3000)-ROW(data!F$3)+1),IF(data!$D$3:$D$3000=$D$3,IF(data!$E$3:$E$3000=$F$3, ROW(data!F$3:F$3000)-ROW(data!F$3)+1))),ROWS(data!F$3:F458))),"")</f>
        <v/>
      </c>
      <c r="F461" s="85" t="str">
        <f t="array" ref="F461">IFERROR(INDEX(data!G$3:G$3000, SMALL(IF(ISBLANK($F$3),IF(data!$D$3:$D$3000=$D$3,ROW(data!G$3:G$3000)-ROW(data!G$3)+1),IF(data!$D$3:$D$3000=$D$3,IF(data!$E$3:$E$3000=$F$3, ROW(data!G$3:G$3000)-ROW(data!G$3)+1))),ROWS(data!G$3:G458))),"")</f>
        <v/>
      </c>
      <c r="G461" s="85" t="str">
        <f t="shared" si="7"/>
        <v/>
      </c>
    </row>
    <row r="462" spans="1:7">
      <c r="A462" s="91" t="str">
        <f t="array" ref="A462">IFERROR(INDEX(data!A$3:A$3000, SMALL(IF(ISBLANK($F$3),IF(data!$D$3:$D$3000=$D$3,ROW(data!A$3:A$3000)-ROW(data!A$3)+1),IF(data!$D$3:$D$3000=$D$3,IF(data!$E$3:$E$3000=$F$3, ROW(data!A$3:A$3000)-ROW(data!A$3)+1))),ROWS(data!A$3:A459))),"")</f>
        <v/>
      </c>
      <c r="B462" s="92" t="str">
        <f t="array" ref="B462">IFERROR(INDEX(data!B$3:B$3000, SMALL(IF(ISBLANK($F$3),IF(data!$D$3:$D$3000=$D$3,ROW(data!B$3:B$3000)-ROW(data!B$3)+1),IF(data!$D$3:$D$3000=$D$3,IF(data!$E$3:$E$3000=$F$3, ROW(data!B$3:B$3000)-ROW(data!B$3)+1))),ROWS(data!B$3:B459))),"")</f>
        <v/>
      </c>
      <c r="C462" s="92" t="str">
        <f t="array" ref="C462">IFERROR(INDEX(data!C$3:C$3000, SMALL(IF(ISBLANK($F$3),IF(data!$D$3:$D$3000=$D$3,ROW(data!C$3:C$3000)-ROW(data!C$3)+1),IF(data!$D$3:$D$3000=$D$3,IF(data!$E$3:$E$3000=$F$3, ROW(data!C$3:C$3000)-ROW(data!C$3)+1))),ROWS(data!C$3:C459))),"")</f>
        <v/>
      </c>
      <c r="D462" s="91" t="str">
        <f t="array" ref="D462">IFERROR(INDEX(data!E$3:E$3000, SMALL(IF(ISBLANK($F$3),IF(data!$D$3:$D$3000=$D$3,ROW(data!E$3:E$3000)-ROW(data!E$3)+1),IF(data!$D$3:$D$3000=$D$3,IF(data!$E$3:$E$3000=$F$3, ROW(data!E$3:E$3000)-ROW(data!E$3)+1))),ROWS(data!E$3:E459))),"")</f>
        <v/>
      </c>
      <c r="E462" s="85" t="str">
        <f t="array" ref="E462">IFERROR(INDEX(data!F$3:F$3000, SMALL(IF(ISBLANK($F$3),IF(data!$D$3:$D$3000=$D$3,ROW(data!F$3:F$3000)-ROW(data!F$3)+1),IF(data!$D$3:$D$3000=$D$3,IF(data!$E$3:$E$3000=$F$3, ROW(data!F$3:F$3000)-ROW(data!F$3)+1))),ROWS(data!F$3:F459))),"")</f>
        <v/>
      </c>
      <c r="F462" s="85" t="str">
        <f t="array" ref="F462">IFERROR(INDEX(data!G$3:G$3000, SMALL(IF(ISBLANK($F$3),IF(data!$D$3:$D$3000=$D$3,ROW(data!G$3:G$3000)-ROW(data!G$3)+1),IF(data!$D$3:$D$3000=$D$3,IF(data!$E$3:$E$3000=$F$3, ROW(data!G$3:G$3000)-ROW(data!G$3)+1))),ROWS(data!G$3:G459))),"")</f>
        <v/>
      </c>
      <c r="G462" s="85" t="str">
        <f t="shared" si="7"/>
        <v/>
      </c>
    </row>
    <row r="463" spans="1:7">
      <c r="A463" s="88" t="str">
        <f t="array" ref="A463">IFERROR(INDEX(data!A$3:A$3000, SMALL(IF(ISBLANK($F$3),IF(data!$D$3:$D$3000=$D$3,ROW(data!A$3:A$3000)-ROW(data!A$3)+1),IF(data!$D$3:$D$3000=$D$3,IF(data!$E$3:$E$3000=$F$3, ROW(data!A$3:A$3000)-ROW(data!A$3)+1))),ROWS(data!A$3:A460))),"")</f>
        <v/>
      </c>
      <c r="B463" s="89" t="str">
        <f t="array" ref="B463">IFERROR(INDEX(data!B$3:B$3000, SMALL(IF(ISBLANK($F$3),IF(data!$D$3:$D$3000=$D$3,ROW(data!B$3:B$3000)-ROW(data!B$3)+1),IF(data!$D$3:$D$3000=$D$3,IF(data!$E$3:$E$3000=$F$3, ROW(data!B$3:B$3000)-ROW(data!B$3)+1))),ROWS(data!B$3:B460))),"")</f>
        <v/>
      </c>
      <c r="C463" s="84" t="str">
        <f t="array" ref="C463">IFERROR(INDEX(data!C$3:C$3000, SMALL(IF(ISBLANK($F$3),IF(data!$D$3:$D$3000=$D$3,ROW(data!C$3:C$3000)-ROW(data!C$3)+1),IF(data!$D$3:$D$3000=$D$3,IF(data!$E$3:$E$3000=$F$3, ROW(data!C$3:C$3000)-ROW(data!C$3)+1))),ROWS(data!C$3:C460))),"")</f>
        <v/>
      </c>
      <c r="D463" s="90" t="str">
        <f t="array" ref="D463">IFERROR(INDEX(data!E$3:E$3000, SMALL(IF(ISBLANK($F$3),IF(data!$D$3:$D$3000=$D$3,ROW(data!E$3:E$3000)-ROW(data!E$3)+1),IF(data!$D$3:$D$3000=$D$3,IF(data!$E$3:$E$3000=$F$3, ROW(data!E$3:E$3000)-ROW(data!E$3)+1))),ROWS(data!E$3:E460))),"")</f>
        <v/>
      </c>
      <c r="E463" s="85" t="str">
        <f t="array" ref="E463">IFERROR(INDEX(data!F$3:F$3000, SMALL(IF(ISBLANK($F$3),IF(data!$D$3:$D$3000=$D$3,ROW(data!F$3:F$3000)-ROW(data!F$3)+1),IF(data!$D$3:$D$3000=$D$3,IF(data!$E$3:$E$3000=$F$3, ROW(data!F$3:F$3000)-ROW(data!F$3)+1))),ROWS(data!F$3:F460))),"")</f>
        <v/>
      </c>
      <c r="F463" s="85" t="str">
        <f t="array" ref="F463">IFERROR(INDEX(data!G$3:G$3000, SMALL(IF(ISBLANK($F$3),IF(data!$D$3:$D$3000=$D$3,ROW(data!G$3:G$3000)-ROW(data!G$3)+1),IF(data!$D$3:$D$3000=$D$3,IF(data!$E$3:$E$3000=$F$3, ROW(data!G$3:G$3000)-ROW(data!G$3)+1))),ROWS(data!G$3:G460))),"")</f>
        <v/>
      </c>
      <c r="G463" s="85" t="str">
        <f t="shared" si="7"/>
        <v/>
      </c>
    </row>
    <row r="464" spans="1:7">
      <c r="A464" s="91" t="str">
        <f t="array" ref="A464">IFERROR(INDEX(data!A$3:A$3000, SMALL(IF(ISBLANK($F$3),IF(data!$D$3:$D$3000=$D$3,ROW(data!A$3:A$3000)-ROW(data!A$3)+1),IF(data!$D$3:$D$3000=$D$3,IF(data!$E$3:$E$3000=$F$3, ROW(data!A$3:A$3000)-ROW(data!A$3)+1))),ROWS(data!A$3:A461))),"")</f>
        <v/>
      </c>
      <c r="B464" s="92" t="str">
        <f t="array" ref="B464">IFERROR(INDEX(data!B$3:B$3000, SMALL(IF(ISBLANK($F$3),IF(data!$D$3:$D$3000=$D$3,ROW(data!B$3:B$3000)-ROW(data!B$3)+1),IF(data!$D$3:$D$3000=$D$3,IF(data!$E$3:$E$3000=$F$3, ROW(data!B$3:B$3000)-ROW(data!B$3)+1))),ROWS(data!B$3:B461))),"")</f>
        <v/>
      </c>
      <c r="C464" s="92" t="str">
        <f t="array" ref="C464">IFERROR(INDEX(data!C$3:C$3000, SMALL(IF(ISBLANK($F$3),IF(data!$D$3:$D$3000=$D$3,ROW(data!C$3:C$3000)-ROW(data!C$3)+1),IF(data!$D$3:$D$3000=$D$3,IF(data!$E$3:$E$3000=$F$3, ROW(data!C$3:C$3000)-ROW(data!C$3)+1))),ROWS(data!C$3:C461))),"")</f>
        <v/>
      </c>
      <c r="D464" s="91" t="str">
        <f t="array" ref="D464">IFERROR(INDEX(data!E$3:E$3000, SMALL(IF(ISBLANK($F$3),IF(data!$D$3:$D$3000=$D$3,ROW(data!E$3:E$3000)-ROW(data!E$3)+1),IF(data!$D$3:$D$3000=$D$3,IF(data!$E$3:$E$3000=$F$3, ROW(data!E$3:E$3000)-ROW(data!E$3)+1))),ROWS(data!E$3:E461))),"")</f>
        <v/>
      </c>
      <c r="E464" s="85" t="str">
        <f t="array" ref="E464">IFERROR(INDEX(data!F$3:F$3000, SMALL(IF(ISBLANK($F$3),IF(data!$D$3:$D$3000=$D$3,ROW(data!F$3:F$3000)-ROW(data!F$3)+1),IF(data!$D$3:$D$3000=$D$3,IF(data!$E$3:$E$3000=$F$3, ROW(data!F$3:F$3000)-ROW(data!F$3)+1))),ROWS(data!F$3:F461))),"")</f>
        <v/>
      </c>
      <c r="F464" s="85" t="str">
        <f t="array" ref="F464">IFERROR(INDEX(data!G$3:G$3000, SMALL(IF(ISBLANK($F$3),IF(data!$D$3:$D$3000=$D$3,ROW(data!G$3:G$3000)-ROW(data!G$3)+1),IF(data!$D$3:$D$3000=$D$3,IF(data!$E$3:$E$3000=$F$3, ROW(data!G$3:G$3000)-ROW(data!G$3)+1))),ROWS(data!G$3:G461))),"")</f>
        <v/>
      </c>
      <c r="G464" s="85" t="str">
        <f t="shared" si="7"/>
        <v/>
      </c>
    </row>
    <row r="465" spans="1:7">
      <c r="A465" s="88" t="str">
        <f t="array" ref="A465">IFERROR(INDEX(data!A$3:A$3000, SMALL(IF(ISBLANK($F$3),IF(data!$D$3:$D$3000=$D$3,ROW(data!A$3:A$3000)-ROW(data!A$3)+1),IF(data!$D$3:$D$3000=$D$3,IF(data!$E$3:$E$3000=$F$3, ROW(data!A$3:A$3000)-ROW(data!A$3)+1))),ROWS(data!A$3:A462))),"")</f>
        <v/>
      </c>
      <c r="B465" s="89" t="str">
        <f t="array" ref="B465">IFERROR(INDEX(data!B$3:B$3000, SMALL(IF(ISBLANK($F$3),IF(data!$D$3:$D$3000=$D$3,ROW(data!B$3:B$3000)-ROW(data!B$3)+1),IF(data!$D$3:$D$3000=$D$3,IF(data!$E$3:$E$3000=$F$3, ROW(data!B$3:B$3000)-ROW(data!B$3)+1))),ROWS(data!B$3:B462))),"")</f>
        <v/>
      </c>
      <c r="C465" s="84" t="str">
        <f t="array" ref="C465">IFERROR(INDEX(data!C$3:C$3000, SMALL(IF(ISBLANK($F$3),IF(data!$D$3:$D$3000=$D$3,ROW(data!C$3:C$3000)-ROW(data!C$3)+1),IF(data!$D$3:$D$3000=$D$3,IF(data!$E$3:$E$3000=$F$3, ROW(data!C$3:C$3000)-ROW(data!C$3)+1))),ROWS(data!C$3:C462))),"")</f>
        <v/>
      </c>
      <c r="D465" s="90" t="str">
        <f t="array" ref="D465">IFERROR(INDEX(data!E$3:E$3000, SMALL(IF(ISBLANK($F$3),IF(data!$D$3:$D$3000=$D$3,ROW(data!E$3:E$3000)-ROW(data!E$3)+1),IF(data!$D$3:$D$3000=$D$3,IF(data!$E$3:$E$3000=$F$3, ROW(data!E$3:E$3000)-ROW(data!E$3)+1))),ROWS(data!E$3:E462))),"")</f>
        <v/>
      </c>
      <c r="E465" s="85" t="str">
        <f t="array" ref="E465">IFERROR(INDEX(data!F$3:F$3000, SMALL(IF(ISBLANK($F$3),IF(data!$D$3:$D$3000=$D$3,ROW(data!F$3:F$3000)-ROW(data!F$3)+1),IF(data!$D$3:$D$3000=$D$3,IF(data!$E$3:$E$3000=$F$3, ROW(data!F$3:F$3000)-ROW(data!F$3)+1))),ROWS(data!F$3:F462))),"")</f>
        <v/>
      </c>
      <c r="F465" s="85" t="str">
        <f t="array" ref="F465">IFERROR(INDEX(data!G$3:G$3000, SMALL(IF(ISBLANK($F$3),IF(data!$D$3:$D$3000=$D$3,ROW(data!G$3:G$3000)-ROW(data!G$3)+1),IF(data!$D$3:$D$3000=$D$3,IF(data!$E$3:$E$3000=$F$3, ROW(data!G$3:G$3000)-ROW(data!G$3)+1))),ROWS(data!G$3:G462))),"")</f>
        <v/>
      </c>
      <c r="G465" s="85" t="str">
        <f t="shared" si="7"/>
        <v/>
      </c>
    </row>
    <row r="466" spans="1:7">
      <c r="A466" s="91" t="str">
        <f t="array" ref="A466">IFERROR(INDEX(data!A$3:A$3000, SMALL(IF(ISBLANK($F$3),IF(data!$D$3:$D$3000=$D$3,ROW(data!A$3:A$3000)-ROW(data!A$3)+1),IF(data!$D$3:$D$3000=$D$3,IF(data!$E$3:$E$3000=$F$3, ROW(data!A$3:A$3000)-ROW(data!A$3)+1))),ROWS(data!A$3:A463))),"")</f>
        <v/>
      </c>
      <c r="B466" s="92" t="str">
        <f t="array" ref="B466">IFERROR(INDEX(data!B$3:B$3000, SMALL(IF(ISBLANK($F$3),IF(data!$D$3:$D$3000=$D$3,ROW(data!B$3:B$3000)-ROW(data!B$3)+1),IF(data!$D$3:$D$3000=$D$3,IF(data!$E$3:$E$3000=$F$3, ROW(data!B$3:B$3000)-ROW(data!B$3)+1))),ROWS(data!B$3:B463))),"")</f>
        <v/>
      </c>
      <c r="C466" s="92" t="str">
        <f t="array" ref="C466">IFERROR(INDEX(data!C$3:C$3000, SMALL(IF(ISBLANK($F$3),IF(data!$D$3:$D$3000=$D$3,ROW(data!C$3:C$3000)-ROW(data!C$3)+1),IF(data!$D$3:$D$3000=$D$3,IF(data!$E$3:$E$3000=$F$3, ROW(data!C$3:C$3000)-ROW(data!C$3)+1))),ROWS(data!C$3:C463))),"")</f>
        <v/>
      </c>
      <c r="D466" s="91" t="str">
        <f t="array" ref="D466">IFERROR(INDEX(data!E$3:E$3000, SMALL(IF(ISBLANK($F$3),IF(data!$D$3:$D$3000=$D$3,ROW(data!E$3:E$3000)-ROW(data!E$3)+1),IF(data!$D$3:$D$3000=$D$3,IF(data!$E$3:$E$3000=$F$3, ROW(data!E$3:E$3000)-ROW(data!E$3)+1))),ROWS(data!E$3:E463))),"")</f>
        <v/>
      </c>
      <c r="E466" s="85" t="str">
        <f t="array" ref="E466">IFERROR(INDEX(data!F$3:F$3000, SMALL(IF(ISBLANK($F$3),IF(data!$D$3:$D$3000=$D$3,ROW(data!F$3:F$3000)-ROW(data!F$3)+1),IF(data!$D$3:$D$3000=$D$3,IF(data!$E$3:$E$3000=$F$3, ROW(data!F$3:F$3000)-ROW(data!F$3)+1))),ROWS(data!F$3:F463))),"")</f>
        <v/>
      </c>
      <c r="F466" s="85" t="str">
        <f t="array" ref="F466">IFERROR(INDEX(data!G$3:G$3000, SMALL(IF(ISBLANK($F$3),IF(data!$D$3:$D$3000=$D$3,ROW(data!G$3:G$3000)-ROW(data!G$3)+1),IF(data!$D$3:$D$3000=$D$3,IF(data!$E$3:$E$3000=$F$3, ROW(data!G$3:G$3000)-ROW(data!G$3)+1))),ROWS(data!G$3:G463))),"")</f>
        <v/>
      </c>
      <c r="G466" s="85" t="str">
        <f t="shared" si="7"/>
        <v/>
      </c>
    </row>
    <row r="467" spans="1:7">
      <c r="A467" s="88" t="str">
        <f t="array" ref="A467">IFERROR(INDEX(data!A$3:A$3000, SMALL(IF(ISBLANK($F$3),IF(data!$D$3:$D$3000=$D$3,ROW(data!A$3:A$3000)-ROW(data!A$3)+1),IF(data!$D$3:$D$3000=$D$3,IF(data!$E$3:$E$3000=$F$3, ROW(data!A$3:A$3000)-ROW(data!A$3)+1))),ROWS(data!A$3:A464))),"")</f>
        <v/>
      </c>
      <c r="B467" s="89" t="str">
        <f t="array" ref="B467">IFERROR(INDEX(data!B$3:B$3000, SMALL(IF(ISBLANK($F$3),IF(data!$D$3:$D$3000=$D$3,ROW(data!B$3:B$3000)-ROW(data!B$3)+1),IF(data!$D$3:$D$3000=$D$3,IF(data!$E$3:$E$3000=$F$3, ROW(data!B$3:B$3000)-ROW(data!B$3)+1))),ROWS(data!B$3:B464))),"")</f>
        <v/>
      </c>
      <c r="C467" s="84" t="str">
        <f t="array" ref="C467">IFERROR(INDEX(data!C$3:C$3000, SMALL(IF(ISBLANK($F$3),IF(data!$D$3:$D$3000=$D$3,ROW(data!C$3:C$3000)-ROW(data!C$3)+1),IF(data!$D$3:$D$3000=$D$3,IF(data!$E$3:$E$3000=$F$3, ROW(data!C$3:C$3000)-ROW(data!C$3)+1))),ROWS(data!C$3:C464))),"")</f>
        <v/>
      </c>
      <c r="D467" s="90" t="str">
        <f t="array" ref="D467">IFERROR(INDEX(data!E$3:E$3000, SMALL(IF(ISBLANK($F$3),IF(data!$D$3:$D$3000=$D$3,ROW(data!E$3:E$3000)-ROW(data!E$3)+1),IF(data!$D$3:$D$3000=$D$3,IF(data!$E$3:$E$3000=$F$3, ROW(data!E$3:E$3000)-ROW(data!E$3)+1))),ROWS(data!E$3:E464))),"")</f>
        <v/>
      </c>
      <c r="E467" s="85" t="str">
        <f t="array" ref="E467">IFERROR(INDEX(data!F$3:F$3000, SMALL(IF(ISBLANK($F$3),IF(data!$D$3:$D$3000=$D$3,ROW(data!F$3:F$3000)-ROW(data!F$3)+1),IF(data!$D$3:$D$3000=$D$3,IF(data!$E$3:$E$3000=$F$3, ROW(data!F$3:F$3000)-ROW(data!F$3)+1))),ROWS(data!F$3:F464))),"")</f>
        <v/>
      </c>
      <c r="F467" s="85" t="str">
        <f t="array" ref="F467">IFERROR(INDEX(data!G$3:G$3000, SMALL(IF(ISBLANK($F$3),IF(data!$D$3:$D$3000=$D$3,ROW(data!G$3:G$3000)-ROW(data!G$3)+1),IF(data!$D$3:$D$3000=$D$3,IF(data!$E$3:$E$3000=$F$3, ROW(data!G$3:G$3000)-ROW(data!G$3)+1))),ROWS(data!G$3:G464))),"")</f>
        <v/>
      </c>
      <c r="G467" s="85" t="str">
        <f t="shared" si="7"/>
        <v/>
      </c>
    </row>
    <row r="468" spans="1:7">
      <c r="A468" s="91" t="str">
        <f t="array" ref="A468">IFERROR(INDEX(data!A$3:A$3000, SMALL(IF(ISBLANK($F$3),IF(data!$D$3:$D$3000=$D$3,ROW(data!A$3:A$3000)-ROW(data!A$3)+1),IF(data!$D$3:$D$3000=$D$3,IF(data!$E$3:$E$3000=$F$3, ROW(data!A$3:A$3000)-ROW(data!A$3)+1))),ROWS(data!A$3:A465))),"")</f>
        <v/>
      </c>
      <c r="B468" s="92" t="str">
        <f t="array" ref="B468">IFERROR(INDEX(data!B$3:B$3000, SMALL(IF(ISBLANK($F$3),IF(data!$D$3:$D$3000=$D$3,ROW(data!B$3:B$3000)-ROW(data!B$3)+1),IF(data!$D$3:$D$3000=$D$3,IF(data!$E$3:$E$3000=$F$3, ROW(data!B$3:B$3000)-ROW(data!B$3)+1))),ROWS(data!B$3:B465))),"")</f>
        <v/>
      </c>
      <c r="C468" s="92" t="str">
        <f t="array" ref="C468">IFERROR(INDEX(data!C$3:C$3000, SMALL(IF(ISBLANK($F$3),IF(data!$D$3:$D$3000=$D$3,ROW(data!C$3:C$3000)-ROW(data!C$3)+1),IF(data!$D$3:$D$3000=$D$3,IF(data!$E$3:$E$3000=$F$3, ROW(data!C$3:C$3000)-ROW(data!C$3)+1))),ROWS(data!C$3:C465))),"")</f>
        <v/>
      </c>
      <c r="D468" s="91" t="str">
        <f t="array" ref="D468">IFERROR(INDEX(data!E$3:E$3000, SMALL(IF(ISBLANK($F$3),IF(data!$D$3:$D$3000=$D$3,ROW(data!E$3:E$3000)-ROW(data!E$3)+1),IF(data!$D$3:$D$3000=$D$3,IF(data!$E$3:$E$3000=$F$3, ROW(data!E$3:E$3000)-ROW(data!E$3)+1))),ROWS(data!E$3:E465))),"")</f>
        <v/>
      </c>
      <c r="E468" s="85" t="str">
        <f t="array" ref="E468">IFERROR(INDEX(data!F$3:F$3000, SMALL(IF(ISBLANK($F$3),IF(data!$D$3:$D$3000=$D$3,ROW(data!F$3:F$3000)-ROW(data!F$3)+1),IF(data!$D$3:$D$3000=$D$3,IF(data!$E$3:$E$3000=$F$3, ROW(data!F$3:F$3000)-ROW(data!F$3)+1))),ROWS(data!F$3:F465))),"")</f>
        <v/>
      </c>
      <c r="F468" s="85" t="str">
        <f t="array" ref="F468">IFERROR(INDEX(data!G$3:G$3000, SMALL(IF(ISBLANK($F$3),IF(data!$D$3:$D$3000=$D$3,ROW(data!G$3:G$3000)-ROW(data!G$3)+1),IF(data!$D$3:$D$3000=$D$3,IF(data!$E$3:$E$3000=$F$3, ROW(data!G$3:G$3000)-ROW(data!G$3)+1))),ROWS(data!G$3:G465))),"")</f>
        <v/>
      </c>
      <c r="G468" s="85" t="str">
        <f t="shared" si="7"/>
        <v/>
      </c>
    </row>
    <row r="469" spans="1:7">
      <c r="A469" s="88" t="str">
        <f t="array" ref="A469">IFERROR(INDEX(data!A$3:A$3000, SMALL(IF(ISBLANK($F$3),IF(data!$D$3:$D$3000=$D$3,ROW(data!A$3:A$3000)-ROW(data!A$3)+1),IF(data!$D$3:$D$3000=$D$3,IF(data!$E$3:$E$3000=$F$3, ROW(data!A$3:A$3000)-ROW(data!A$3)+1))),ROWS(data!A$3:A466))),"")</f>
        <v/>
      </c>
      <c r="B469" s="89" t="str">
        <f t="array" ref="B469">IFERROR(INDEX(data!B$3:B$3000, SMALL(IF(ISBLANK($F$3),IF(data!$D$3:$D$3000=$D$3,ROW(data!B$3:B$3000)-ROW(data!B$3)+1),IF(data!$D$3:$D$3000=$D$3,IF(data!$E$3:$E$3000=$F$3, ROW(data!B$3:B$3000)-ROW(data!B$3)+1))),ROWS(data!B$3:B466))),"")</f>
        <v/>
      </c>
      <c r="C469" s="84" t="str">
        <f t="array" ref="C469">IFERROR(INDEX(data!C$3:C$3000, SMALL(IF(ISBLANK($F$3),IF(data!$D$3:$D$3000=$D$3,ROW(data!C$3:C$3000)-ROW(data!C$3)+1),IF(data!$D$3:$D$3000=$D$3,IF(data!$E$3:$E$3000=$F$3, ROW(data!C$3:C$3000)-ROW(data!C$3)+1))),ROWS(data!C$3:C466))),"")</f>
        <v/>
      </c>
      <c r="D469" s="90" t="str">
        <f t="array" ref="D469">IFERROR(INDEX(data!E$3:E$3000, SMALL(IF(ISBLANK($F$3),IF(data!$D$3:$D$3000=$D$3,ROW(data!E$3:E$3000)-ROW(data!E$3)+1),IF(data!$D$3:$D$3000=$D$3,IF(data!$E$3:$E$3000=$F$3, ROW(data!E$3:E$3000)-ROW(data!E$3)+1))),ROWS(data!E$3:E466))),"")</f>
        <v/>
      </c>
      <c r="E469" s="85" t="str">
        <f t="array" ref="E469">IFERROR(INDEX(data!F$3:F$3000, SMALL(IF(ISBLANK($F$3),IF(data!$D$3:$D$3000=$D$3,ROW(data!F$3:F$3000)-ROW(data!F$3)+1),IF(data!$D$3:$D$3000=$D$3,IF(data!$E$3:$E$3000=$F$3, ROW(data!F$3:F$3000)-ROW(data!F$3)+1))),ROWS(data!F$3:F466))),"")</f>
        <v/>
      </c>
      <c r="F469" s="85" t="str">
        <f t="array" ref="F469">IFERROR(INDEX(data!G$3:G$3000, SMALL(IF(ISBLANK($F$3),IF(data!$D$3:$D$3000=$D$3,ROW(data!G$3:G$3000)-ROW(data!G$3)+1),IF(data!$D$3:$D$3000=$D$3,IF(data!$E$3:$E$3000=$F$3, ROW(data!G$3:G$3000)-ROW(data!G$3)+1))),ROWS(data!G$3:G466))),"")</f>
        <v/>
      </c>
      <c r="G469" s="85" t="str">
        <f t="shared" si="7"/>
        <v/>
      </c>
    </row>
    <row r="470" spans="1:7">
      <c r="A470" s="91" t="str">
        <f t="array" ref="A470">IFERROR(INDEX(data!A$3:A$3000, SMALL(IF(ISBLANK($F$3),IF(data!$D$3:$D$3000=$D$3,ROW(data!A$3:A$3000)-ROW(data!A$3)+1),IF(data!$D$3:$D$3000=$D$3,IF(data!$E$3:$E$3000=$F$3, ROW(data!A$3:A$3000)-ROW(data!A$3)+1))),ROWS(data!A$3:A467))),"")</f>
        <v/>
      </c>
      <c r="B470" s="92" t="str">
        <f t="array" ref="B470">IFERROR(INDEX(data!B$3:B$3000, SMALL(IF(ISBLANK($F$3),IF(data!$D$3:$D$3000=$D$3,ROW(data!B$3:B$3000)-ROW(data!B$3)+1),IF(data!$D$3:$D$3000=$D$3,IF(data!$E$3:$E$3000=$F$3, ROW(data!B$3:B$3000)-ROW(data!B$3)+1))),ROWS(data!B$3:B467))),"")</f>
        <v/>
      </c>
      <c r="C470" s="92" t="str">
        <f t="array" ref="C470">IFERROR(INDEX(data!C$3:C$3000, SMALL(IF(ISBLANK($F$3),IF(data!$D$3:$D$3000=$D$3,ROW(data!C$3:C$3000)-ROW(data!C$3)+1),IF(data!$D$3:$D$3000=$D$3,IF(data!$E$3:$E$3000=$F$3, ROW(data!C$3:C$3000)-ROW(data!C$3)+1))),ROWS(data!C$3:C467))),"")</f>
        <v/>
      </c>
      <c r="D470" s="91" t="str">
        <f t="array" ref="D470">IFERROR(INDEX(data!E$3:E$3000, SMALL(IF(ISBLANK($F$3),IF(data!$D$3:$D$3000=$D$3,ROW(data!E$3:E$3000)-ROW(data!E$3)+1),IF(data!$D$3:$D$3000=$D$3,IF(data!$E$3:$E$3000=$F$3, ROW(data!E$3:E$3000)-ROW(data!E$3)+1))),ROWS(data!E$3:E467))),"")</f>
        <v/>
      </c>
      <c r="E470" s="85" t="str">
        <f t="array" ref="E470">IFERROR(INDEX(data!F$3:F$3000, SMALL(IF(ISBLANK($F$3),IF(data!$D$3:$D$3000=$D$3,ROW(data!F$3:F$3000)-ROW(data!F$3)+1),IF(data!$D$3:$D$3000=$D$3,IF(data!$E$3:$E$3000=$F$3, ROW(data!F$3:F$3000)-ROW(data!F$3)+1))),ROWS(data!F$3:F467))),"")</f>
        <v/>
      </c>
      <c r="F470" s="85" t="str">
        <f t="array" ref="F470">IFERROR(INDEX(data!G$3:G$3000, SMALL(IF(ISBLANK($F$3),IF(data!$D$3:$D$3000=$D$3,ROW(data!G$3:G$3000)-ROW(data!G$3)+1),IF(data!$D$3:$D$3000=$D$3,IF(data!$E$3:$E$3000=$F$3, ROW(data!G$3:G$3000)-ROW(data!G$3)+1))),ROWS(data!G$3:G467))),"")</f>
        <v/>
      </c>
      <c r="G470" s="85" t="str">
        <f t="shared" si="7"/>
        <v/>
      </c>
    </row>
    <row r="471" spans="1:7">
      <c r="A471" s="88" t="str">
        <f t="array" ref="A471">IFERROR(INDEX(data!A$3:A$3000, SMALL(IF(ISBLANK($F$3),IF(data!$D$3:$D$3000=$D$3,ROW(data!A$3:A$3000)-ROW(data!A$3)+1),IF(data!$D$3:$D$3000=$D$3,IF(data!$E$3:$E$3000=$F$3, ROW(data!A$3:A$3000)-ROW(data!A$3)+1))),ROWS(data!A$3:A468))),"")</f>
        <v/>
      </c>
      <c r="B471" s="89" t="str">
        <f t="array" ref="B471">IFERROR(INDEX(data!B$3:B$3000, SMALL(IF(ISBLANK($F$3),IF(data!$D$3:$D$3000=$D$3,ROW(data!B$3:B$3000)-ROW(data!B$3)+1),IF(data!$D$3:$D$3000=$D$3,IF(data!$E$3:$E$3000=$F$3, ROW(data!B$3:B$3000)-ROW(data!B$3)+1))),ROWS(data!B$3:B468))),"")</f>
        <v/>
      </c>
      <c r="C471" s="84" t="str">
        <f t="array" ref="C471">IFERROR(INDEX(data!C$3:C$3000, SMALL(IF(ISBLANK($F$3),IF(data!$D$3:$D$3000=$D$3,ROW(data!C$3:C$3000)-ROW(data!C$3)+1),IF(data!$D$3:$D$3000=$D$3,IF(data!$E$3:$E$3000=$F$3, ROW(data!C$3:C$3000)-ROW(data!C$3)+1))),ROWS(data!C$3:C468))),"")</f>
        <v/>
      </c>
      <c r="D471" s="90" t="str">
        <f t="array" ref="D471">IFERROR(INDEX(data!E$3:E$3000, SMALL(IF(ISBLANK($F$3),IF(data!$D$3:$D$3000=$D$3,ROW(data!E$3:E$3000)-ROW(data!E$3)+1),IF(data!$D$3:$D$3000=$D$3,IF(data!$E$3:$E$3000=$F$3, ROW(data!E$3:E$3000)-ROW(data!E$3)+1))),ROWS(data!E$3:E468))),"")</f>
        <v/>
      </c>
      <c r="E471" s="85" t="str">
        <f t="array" ref="E471">IFERROR(INDEX(data!F$3:F$3000, SMALL(IF(ISBLANK($F$3),IF(data!$D$3:$D$3000=$D$3,ROW(data!F$3:F$3000)-ROW(data!F$3)+1),IF(data!$D$3:$D$3000=$D$3,IF(data!$E$3:$E$3000=$F$3, ROW(data!F$3:F$3000)-ROW(data!F$3)+1))),ROWS(data!F$3:F468))),"")</f>
        <v/>
      </c>
      <c r="F471" s="85" t="str">
        <f t="array" ref="F471">IFERROR(INDEX(data!G$3:G$3000, SMALL(IF(ISBLANK($F$3),IF(data!$D$3:$D$3000=$D$3,ROW(data!G$3:G$3000)-ROW(data!G$3)+1),IF(data!$D$3:$D$3000=$D$3,IF(data!$E$3:$E$3000=$F$3, ROW(data!G$3:G$3000)-ROW(data!G$3)+1))),ROWS(data!G$3:G468))),"")</f>
        <v/>
      </c>
      <c r="G471" s="85" t="str">
        <f t="shared" si="7"/>
        <v/>
      </c>
    </row>
    <row r="472" spans="1:7">
      <c r="A472" s="91" t="str">
        <f t="array" ref="A472">IFERROR(INDEX(data!A$3:A$3000, SMALL(IF(ISBLANK($F$3),IF(data!$D$3:$D$3000=$D$3,ROW(data!A$3:A$3000)-ROW(data!A$3)+1),IF(data!$D$3:$D$3000=$D$3,IF(data!$E$3:$E$3000=$F$3, ROW(data!A$3:A$3000)-ROW(data!A$3)+1))),ROWS(data!A$3:A469))),"")</f>
        <v/>
      </c>
      <c r="B472" s="92" t="str">
        <f t="array" ref="B472">IFERROR(INDEX(data!B$3:B$3000, SMALL(IF(ISBLANK($F$3),IF(data!$D$3:$D$3000=$D$3,ROW(data!B$3:B$3000)-ROW(data!B$3)+1),IF(data!$D$3:$D$3000=$D$3,IF(data!$E$3:$E$3000=$F$3, ROW(data!B$3:B$3000)-ROW(data!B$3)+1))),ROWS(data!B$3:B469))),"")</f>
        <v/>
      </c>
      <c r="C472" s="92" t="str">
        <f t="array" ref="C472">IFERROR(INDEX(data!C$3:C$3000, SMALL(IF(ISBLANK($F$3),IF(data!$D$3:$D$3000=$D$3,ROW(data!C$3:C$3000)-ROW(data!C$3)+1),IF(data!$D$3:$D$3000=$D$3,IF(data!$E$3:$E$3000=$F$3, ROW(data!C$3:C$3000)-ROW(data!C$3)+1))),ROWS(data!C$3:C469))),"")</f>
        <v/>
      </c>
      <c r="D472" s="91" t="str">
        <f t="array" ref="D472">IFERROR(INDEX(data!E$3:E$3000, SMALL(IF(ISBLANK($F$3),IF(data!$D$3:$D$3000=$D$3,ROW(data!E$3:E$3000)-ROW(data!E$3)+1),IF(data!$D$3:$D$3000=$D$3,IF(data!$E$3:$E$3000=$F$3, ROW(data!E$3:E$3000)-ROW(data!E$3)+1))),ROWS(data!E$3:E469))),"")</f>
        <v/>
      </c>
      <c r="E472" s="85" t="str">
        <f t="array" ref="E472">IFERROR(INDEX(data!F$3:F$3000, SMALL(IF(ISBLANK($F$3),IF(data!$D$3:$D$3000=$D$3,ROW(data!F$3:F$3000)-ROW(data!F$3)+1),IF(data!$D$3:$D$3000=$D$3,IF(data!$E$3:$E$3000=$F$3, ROW(data!F$3:F$3000)-ROW(data!F$3)+1))),ROWS(data!F$3:F469))),"")</f>
        <v/>
      </c>
      <c r="F472" s="85" t="str">
        <f t="array" ref="F472">IFERROR(INDEX(data!G$3:G$3000, SMALL(IF(ISBLANK($F$3),IF(data!$D$3:$D$3000=$D$3,ROW(data!G$3:G$3000)-ROW(data!G$3)+1),IF(data!$D$3:$D$3000=$D$3,IF(data!$E$3:$E$3000=$F$3, ROW(data!G$3:G$3000)-ROW(data!G$3)+1))),ROWS(data!G$3:G469))),"")</f>
        <v/>
      </c>
      <c r="G472" s="85" t="str">
        <f t="shared" si="7"/>
        <v/>
      </c>
    </row>
    <row r="473" spans="1:7">
      <c r="A473" s="88" t="str">
        <f t="array" ref="A473">IFERROR(INDEX(data!A$3:A$3000, SMALL(IF(ISBLANK($F$3),IF(data!$D$3:$D$3000=$D$3,ROW(data!A$3:A$3000)-ROW(data!A$3)+1),IF(data!$D$3:$D$3000=$D$3,IF(data!$E$3:$E$3000=$F$3, ROW(data!A$3:A$3000)-ROW(data!A$3)+1))),ROWS(data!A$3:A470))),"")</f>
        <v/>
      </c>
      <c r="B473" s="89" t="str">
        <f t="array" ref="B473">IFERROR(INDEX(data!B$3:B$3000, SMALL(IF(ISBLANK($F$3),IF(data!$D$3:$D$3000=$D$3,ROW(data!B$3:B$3000)-ROW(data!B$3)+1),IF(data!$D$3:$D$3000=$D$3,IF(data!$E$3:$E$3000=$F$3, ROW(data!B$3:B$3000)-ROW(data!B$3)+1))),ROWS(data!B$3:B470))),"")</f>
        <v/>
      </c>
      <c r="C473" s="84" t="str">
        <f t="array" ref="C473">IFERROR(INDEX(data!C$3:C$3000, SMALL(IF(ISBLANK($F$3),IF(data!$D$3:$D$3000=$D$3,ROW(data!C$3:C$3000)-ROW(data!C$3)+1),IF(data!$D$3:$D$3000=$D$3,IF(data!$E$3:$E$3000=$F$3, ROW(data!C$3:C$3000)-ROW(data!C$3)+1))),ROWS(data!C$3:C470))),"")</f>
        <v/>
      </c>
      <c r="D473" s="90" t="str">
        <f t="array" ref="D473">IFERROR(INDEX(data!E$3:E$3000, SMALL(IF(ISBLANK($F$3),IF(data!$D$3:$D$3000=$D$3,ROW(data!E$3:E$3000)-ROW(data!E$3)+1),IF(data!$D$3:$D$3000=$D$3,IF(data!$E$3:$E$3000=$F$3, ROW(data!E$3:E$3000)-ROW(data!E$3)+1))),ROWS(data!E$3:E470))),"")</f>
        <v/>
      </c>
      <c r="E473" s="85" t="str">
        <f t="array" ref="E473">IFERROR(INDEX(data!F$3:F$3000, SMALL(IF(ISBLANK($F$3),IF(data!$D$3:$D$3000=$D$3,ROW(data!F$3:F$3000)-ROW(data!F$3)+1),IF(data!$D$3:$D$3000=$D$3,IF(data!$E$3:$E$3000=$F$3, ROW(data!F$3:F$3000)-ROW(data!F$3)+1))),ROWS(data!F$3:F470))),"")</f>
        <v/>
      </c>
      <c r="F473" s="85" t="str">
        <f t="array" ref="F473">IFERROR(INDEX(data!G$3:G$3000, SMALL(IF(ISBLANK($F$3),IF(data!$D$3:$D$3000=$D$3,ROW(data!G$3:G$3000)-ROW(data!G$3)+1),IF(data!$D$3:$D$3000=$D$3,IF(data!$E$3:$E$3000=$F$3, ROW(data!G$3:G$3000)-ROW(data!G$3)+1))),ROWS(data!G$3:G470))),"")</f>
        <v/>
      </c>
      <c r="G473" s="85" t="str">
        <f t="shared" si="7"/>
        <v/>
      </c>
    </row>
    <row r="474" spans="1:7">
      <c r="A474" s="91" t="str">
        <f t="array" ref="A474">IFERROR(INDEX(data!A$3:A$3000, SMALL(IF(ISBLANK($F$3),IF(data!$D$3:$D$3000=$D$3,ROW(data!A$3:A$3000)-ROW(data!A$3)+1),IF(data!$D$3:$D$3000=$D$3,IF(data!$E$3:$E$3000=$F$3, ROW(data!A$3:A$3000)-ROW(data!A$3)+1))),ROWS(data!A$3:A471))),"")</f>
        <v/>
      </c>
      <c r="B474" s="92" t="str">
        <f t="array" ref="B474">IFERROR(INDEX(data!B$3:B$3000, SMALL(IF(ISBLANK($F$3),IF(data!$D$3:$D$3000=$D$3,ROW(data!B$3:B$3000)-ROW(data!B$3)+1),IF(data!$D$3:$D$3000=$D$3,IF(data!$E$3:$E$3000=$F$3, ROW(data!B$3:B$3000)-ROW(data!B$3)+1))),ROWS(data!B$3:B471))),"")</f>
        <v/>
      </c>
      <c r="C474" s="92" t="str">
        <f t="array" ref="C474">IFERROR(INDEX(data!C$3:C$3000, SMALL(IF(ISBLANK($F$3),IF(data!$D$3:$D$3000=$D$3,ROW(data!C$3:C$3000)-ROW(data!C$3)+1),IF(data!$D$3:$D$3000=$D$3,IF(data!$E$3:$E$3000=$F$3, ROW(data!C$3:C$3000)-ROW(data!C$3)+1))),ROWS(data!C$3:C471))),"")</f>
        <v/>
      </c>
      <c r="D474" s="91" t="str">
        <f t="array" ref="D474">IFERROR(INDEX(data!E$3:E$3000, SMALL(IF(ISBLANK($F$3),IF(data!$D$3:$D$3000=$D$3,ROW(data!E$3:E$3000)-ROW(data!E$3)+1),IF(data!$D$3:$D$3000=$D$3,IF(data!$E$3:$E$3000=$F$3, ROW(data!E$3:E$3000)-ROW(data!E$3)+1))),ROWS(data!E$3:E471))),"")</f>
        <v/>
      </c>
      <c r="E474" s="85" t="str">
        <f t="array" ref="E474">IFERROR(INDEX(data!F$3:F$3000, SMALL(IF(ISBLANK($F$3),IF(data!$D$3:$D$3000=$D$3,ROW(data!F$3:F$3000)-ROW(data!F$3)+1),IF(data!$D$3:$D$3000=$D$3,IF(data!$E$3:$E$3000=$F$3, ROW(data!F$3:F$3000)-ROW(data!F$3)+1))),ROWS(data!F$3:F471))),"")</f>
        <v/>
      </c>
      <c r="F474" s="85" t="str">
        <f t="array" ref="F474">IFERROR(INDEX(data!G$3:G$3000, SMALL(IF(ISBLANK($F$3),IF(data!$D$3:$D$3000=$D$3,ROW(data!G$3:G$3000)-ROW(data!G$3)+1),IF(data!$D$3:$D$3000=$D$3,IF(data!$E$3:$E$3000=$F$3, ROW(data!G$3:G$3000)-ROW(data!G$3)+1))),ROWS(data!G$3:G471))),"")</f>
        <v/>
      </c>
      <c r="G474" s="85" t="str">
        <f t="shared" si="7"/>
        <v/>
      </c>
    </row>
    <row r="475" spans="1:7">
      <c r="A475" s="88" t="str">
        <f t="array" ref="A475">IFERROR(INDEX(data!A$3:A$3000, SMALL(IF(ISBLANK($F$3),IF(data!$D$3:$D$3000=$D$3,ROW(data!A$3:A$3000)-ROW(data!A$3)+1),IF(data!$D$3:$D$3000=$D$3,IF(data!$E$3:$E$3000=$F$3, ROW(data!A$3:A$3000)-ROW(data!A$3)+1))),ROWS(data!A$3:A472))),"")</f>
        <v/>
      </c>
      <c r="B475" s="89" t="str">
        <f t="array" ref="B475">IFERROR(INDEX(data!B$3:B$3000, SMALL(IF(ISBLANK($F$3),IF(data!$D$3:$D$3000=$D$3,ROW(data!B$3:B$3000)-ROW(data!B$3)+1),IF(data!$D$3:$D$3000=$D$3,IF(data!$E$3:$E$3000=$F$3, ROW(data!B$3:B$3000)-ROW(data!B$3)+1))),ROWS(data!B$3:B472))),"")</f>
        <v/>
      </c>
      <c r="C475" s="84" t="str">
        <f t="array" ref="C475">IFERROR(INDEX(data!C$3:C$3000, SMALL(IF(ISBLANK($F$3),IF(data!$D$3:$D$3000=$D$3,ROW(data!C$3:C$3000)-ROW(data!C$3)+1),IF(data!$D$3:$D$3000=$D$3,IF(data!$E$3:$E$3000=$F$3, ROW(data!C$3:C$3000)-ROW(data!C$3)+1))),ROWS(data!C$3:C472))),"")</f>
        <v/>
      </c>
      <c r="D475" s="90" t="str">
        <f t="array" ref="D475">IFERROR(INDEX(data!E$3:E$3000, SMALL(IF(ISBLANK($F$3),IF(data!$D$3:$D$3000=$D$3,ROW(data!E$3:E$3000)-ROW(data!E$3)+1),IF(data!$D$3:$D$3000=$D$3,IF(data!$E$3:$E$3000=$F$3, ROW(data!E$3:E$3000)-ROW(data!E$3)+1))),ROWS(data!E$3:E472))),"")</f>
        <v/>
      </c>
      <c r="E475" s="85" t="str">
        <f t="array" ref="E475">IFERROR(INDEX(data!F$3:F$3000, SMALL(IF(ISBLANK($F$3),IF(data!$D$3:$D$3000=$D$3,ROW(data!F$3:F$3000)-ROW(data!F$3)+1),IF(data!$D$3:$D$3000=$D$3,IF(data!$E$3:$E$3000=$F$3, ROW(data!F$3:F$3000)-ROW(data!F$3)+1))),ROWS(data!F$3:F472))),"")</f>
        <v/>
      </c>
      <c r="F475" s="85" t="str">
        <f t="array" ref="F475">IFERROR(INDEX(data!G$3:G$3000, SMALL(IF(ISBLANK($F$3),IF(data!$D$3:$D$3000=$D$3,ROW(data!G$3:G$3000)-ROW(data!G$3)+1),IF(data!$D$3:$D$3000=$D$3,IF(data!$E$3:$E$3000=$F$3, ROW(data!G$3:G$3000)-ROW(data!G$3)+1))),ROWS(data!G$3:G472))),"")</f>
        <v/>
      </c>
      <c r="G475" s="85" t="str">
        <f t="shared" si="7"/>
        <v/>
      </c>
    </row>
    <row r="476" spans="1:7">
      <c r="A476" s="91" t="str">
        <f t="array" ref="A476">IFERROR(INDEX(data!A$3:A$3000, SMALL(IF(ISBLANK($F$3),IF(data!$D$3:$D$3000=$D$3,ROW(data!A$3:A$3000)-ROW(data!A$3)+1),IF(data!$D$3:$D$3000=$D$3,IF(data!$E$3:$E$3000=$F$3, ROW(data!A$3:A$3000)-ROW(data!A$3)+1))),ROWS(data!A$3:A473))),"")</f>
        <v/>
      </c>
      <c r="B476" s="92" t="str">
        <f t="array" ref="B476">IFERROR(INDEX(data!B$3:B$3000, SMALL(IF(ISBLANK($F$3),IF(data!$D$3:$D$3000=$D$3,ROW(data!B$3:B$3000)-ROW(data!B$3)+1),IF(data!$D$3:$D$3000=$D$3,IF(data!$E$3:$E$3000=$F$3, ROW(data!B$3:B$3000)-ROW(data!B$3)+1))),ROWS(data!B$3:B473))),"")</f>
        <v/>
      </c>
      <c r="C476" s="92" t="str">
        <f t="array" ref="C476">IFERROR(INDEX(data!C$3:C$3000, SMALL(IF(ISBLANK($F$3),IF(data!$D$3:$D$3000=$D$3,ROW(data!C$3:C$3000)-ROW(data!C$3)+1),IF(data!$D$3:$D$3000=$D$3,IF(data!$E$3:$E$3000=$F$3, ROW(data!C$3:C$3000)-ROW(data!C$3)+1))),ROWS(data!C$3:C473))),"")</f>
        <v/>
      </c>
      <c r="D476" s="91" t="str">
        <f t="array" ref="D476">IFERROR(INDEX(data!E$3:E$3000, SMALL(IF(ISBLANK($F$3),IF(data!$D$3:$D$3000=$D$3,ROW(data!E$3:E$3000)-ROW(data!E$3)+1),IF(data!$D$3:$D$3000=$D$3,IF(data!$E$3:$E$3000=$F$3, ROW(data!E$3:E$3000)-ROW(data!E$3)+1))),ROWS(data!E$3:E473))),"")</f>
        <v/>
      </c>
      <c r="E476" s="85" t="str">
        <f t="array" ref="E476">IFERROR(INDEX(data!F$3:F$3000, SMALL(IF(ISBLANK($F$3),IF(data!$D$3:$D$3000=$D$3,ROW(data!F$3:F$3000)-ROW(data!F$3)+1),IF(data!$D$3:$D$3000=$D$3,IF(data!$E$3:$E$3000=$F$3, ROW(data!F$3:F$3000)-ROW(data!F$3)+1))),ROWS(data!F$3:F473))),"")</f>
        <v/>
      </c>
      <c r="F476" s="85" t="str">
        <f t="array" ref="F476">IFERROR(INDEX(data!G$3:G$3000, SMALL(IF(ISBLANK($F$3),IF(data!$D$3:$D$3000=$D$3,ROW(data!G$3:G$3000)-ROW(data!G$3)+1),IF(data!$D$3:$D$3000=$D$3,IF(data!$E$3:$E$3000=$F$3, ROW(data!G$3:G$3000)-ROW(data!G$3)+1))),ROWS(data!G$3:G473))),"")</f>
        <v/>
      </c>
      <c r="G476" s="85" t="str">
        <f t="shared" si="7"/>
        <v/>
      </c>
    </row>
    <row r="477" spans="1:7">
      <c r="A477" s="88" t="str">
        <f t="array" ref="A477">IFERROR(INDEX(data!A$3:A$3000, SMALL(IF(ISBLANK($F$3),IF(data!$D$3:$D$3000=$D$3,ROW(data!A$3:A$3000)-ROW(data!A$3)+1),IF(data!$D$3:$D$3000=$D$3,IF(data!$E$3:$E$3000=$F$3, ROW(data!A$3:A$3000)-ROW(data!A$3)+1))),ROWS(data!A$3:A474))),"")</f>
        <v/>
      </c>
      <c r="B477" s="89" t="str">
        <f t="array" ref="B477">IFERROR(INDEX(data!B$3:B$3000, SMALL(IF(ISBLANK($F$3),IF(data!$D$3:$D$3000=$D$3,ROW(data!B$3:B$3000)-ROW(data!B$3)+1),IF(data!$D$3:$D$3000=$D$3,IF(data!$E$3:$E$3000=$F$3, ROW(data!B$3:B$3000)-ROW(data!B$3)+1))),ROWS(data!B$3:B474))),"")</f>
        <v/>
      </c>
      <c r="C477" s="84" t="str">
        <f t="array" ref="C477">IFERROR(INDEX(data!C$3:C$3000, SMALL(IF(ISBLANK($F$3),IF(data!$D$3:$D$3000=$D$3,ROW(data!C$3:C$3000)-ROW(data!C$3)+1),IF(data!$D$3:$D$3000=$D$3,IF(data!$E$3:$E$3000=$F$3, ROW(data!C$3:C$3000)-ROW(data!C$3)+1))),ROWS(data!C$3:C474))),"")</f>
        <v/>
      </c>
      <c r="D477" s="90" t="str">
        <f t="array" ref="D477">IFERROR(INDEX(data!E$3:E$3000, SMALL(IF(ISBLANK($F$3),IF(data!$D$3:$D$3000=$D$3,ROW(data!E$3:E$3000)-ROW(data!E$3)+1),IF(data!$D$3:$D$3000=$D$3,IF(data!$E$3:$E$3000=$F$3, ROW(data!E$3:E$3000)-ROW(data!E$3)+1))),ROWS(data!E$3:E474))),"")</f>
        <v/>
      </c>
      <c r="E477" s="85" t="str">
        <f t="array" ref="E477">IFERROR(INDEX(data!F$3:F$3000, SMALL(IF(ISBLANK($F$3),IF(data!$D$3:$D$3000=$D$3,ROW(data!F$3:F$3000)-ROW(data!F$3)+1),IF(data!$D$3:$D$3000=$D$3,IF(data!$E$3:$E$3000=$F$3, ROW(data!F$3:F$3000)-ROW(data!F$3)+1))),ROWS(data!F$3:F474))),"")</f>
        <v/>
      </c>
      <c r="F477" s="85" t="str">
        <f t="array" ref="F477">IFERROR(INDEX(data!G$3:G$3000, SMALL(IF(ISBLANK($F$3),IF(data!$D$3:$D$3000=$D$3,ROW(data!G$3:G$3000)-ROW(data!G$3)+1),IF(data!$D$3:$D$3000=$D$3,IF(data!$E$3:$E$3000=$F$3, ROW(data!G$3:G$3000)-ROW(data!G$3)+1))),ROWS(data!G$3:G474))),"")</f>
        <v/>
      </c>
      <c r="G477" s="85" t="str">
        <f t="shared" si="7"/>
        <v/>
      </c>
    </row>
    <row r="478" spans="1:7">
      <c r="A478" s="91" t="str">
        <f t="array" ref="A478">IFERROR(INDEX(data!A$3:A$3000, SMALL(IF(ISBLANK($F$3),IF(data!$D$3:$D$3000=$D$3,ROW(data!A$3:A$3000)-ROW(data!A$3)+1),IF(data!$D$3:$D$3000=$D$3,IF(data!$E$3:$E$3000=$F$3, ROW(data!A$3:A$3000)-ROW(data!A$3)+1))),ROWS(data!A$3:A475))),"")</f>
        <v/>
      </c>
      <c r="B478" s="92" t="str">
        <f t="array" ref="B478">IFERROR(INDEX(data!B$3:B$3000, SMALL(IF(ISBLANK($F$3),IF(data!$D$3:$D$3000=$D$3,ROW(data!B$3:B$3000)-ROW(data!B$3)+1),IF(data!$D$3:$D$3000=$D$3,IF(data!$E$3:$E$3000=$F$3, ROW(data!B$3:B$3000)-ROW(data!B$3)+1))),ROWS(data!B$3:B475))),"")</f>
        <v/>
      </c>
      <c r="C478" s="92" t="str">
        <f t="array" ref="C478">IFERROR(INDEX(data!C$3:C$3000, SMALL(IF(ISBLANK($F$3),IF(data!$D$3:$D$3000=$D$3,ROW(data!C$3:C$3000)-ROW(data!C$3)+1),IF(data!$D$3:$D$3000=$D$3,IF(data!$E$3:$E$3000=$F$3, ROW(data!C$3:C$3000)-ROW(data!C$3)+1))),ROWS(data!C$3:C475))),"")</f>
        <v/>
      </c>
      <c r="D478" s="91" t="str">
        <f t="array" ref="D478">IFERROR(INDEX(data!E$3:E$3000, SMALL(IF(ISBLANK($F$3),IF(data!$D$3:$D$3000=$D$3,ROW(data!E$3:E$3000)-ROW(data!E$3)+1),IF(data!$D$3:$D$3000=$D$3,IF(data!$E$3:$E$3000=$F$3, ROW(data!E$3:E$3000)-ROW(data!E$3)+1))),ROWS(data!E$3:E475))),"")</f>
        <v/>
      </c>
      <c r="E478" s="85" t="str">
        <f t="array" ref="E478">IFERROR(INDEX(data!F$3:F$3000, SMALL(IF(ISBLANK($F$3),IF(data!$D$3:$D$3000=$D$3,ROW(data!F$3:F$3000)-ROW(data!F$3)+1),IF(data!$D$3:$D$3000=$D$3,IF(data!$E$3:$E$3000=$F$3, ROW(data!F$3:F$3000)-ROW(data!F$3)+1))),ROWS(data!F$3:F475))),"")</f>
        <v/>
      </c>
      <c r="F478" s="85" t="str">
        <f t="array" ref="F478">IFERROR(INDEX(data!G$3:G$3000, SMALL(IF(ISBLANK($F$3),IF(data!$D$3:$D$3000=$D$3,ROW(data!G$3:G$3000)-ROW(data!G$3)+1),IF(data!$D$3:$D$3000=$D$3,IF(data!$E$3:$E$3000=$F$3, ROW(data!G$3:G$3000)-ROW(data!G$3)+1))),ROWS(data!G$3:G475))),"")</f>
        <v/>
      </c>
      <c r="G478" s="85" t="str">
        <f t="shared" si="7"/>
        <v/>
      </c>
    </row>
    <row r="479" spans="1:7">
      <c r="A479" s="88" t="str">
        <f t="array" ref="A479">IFERROR(INDEX(data!A$3:A$3000, SMALL(IF(ISBLANK($F$3),IF(data!$D$3:$D$3000=$D$3,ROW(data!A$3:A$3000)-ROW(data!A$3)+1),IF(data!$D$3:$D$3000=$D$3,IF(data!$E$3:$E$3000=$F$3, ROW(data!A$3:A$3000)-ROW(data!A$3)+1))),ROWS(data!A$3:A476))),"")</f>
        <v/>
      </c>
      <c r="B479" s="89" t="str">
        <f t="array" ref="B479">IFERROR(INDEX(data!B$3:B$3000, SMALL(IF(ISBLANK($F$3),IF(data!$D$3:$D$3000=$D$3,ROW(data!B$3:B$3000)-ROW(data!B$3)+1),IF(data!$D$3:$D$3000=$D$3,IF(data!$E$3:$E$3000=$F$3, ROW(data!B$3:B$3000)-ROW(data!B$3)+1))),ROWS(data!B$3:B476))),"")</f>
        <v/>
      </c>
      <c r="C479" s="84" t="str">
        <f t="array" ref="C479">IFERROR(INDEX(data!C$3:C$3000, SMALL(IF(ISBLANK($F$3),IF(data!$D$3:$D$3000=$D$3,ROW(data!C$3:C$3000)-ROW(data!C$3)+1),IF(data!$D$3:$D$3000=$D$3,IF(data!$E$3:$E$3000=$F$3, ROW(data!C$3:C$3000)-ROW(data!C$3)+1))),ROWS(data!C$3:C476))),"")</f>
        <v/>
      </c>
      <c r="D479" s="90" t="str">
        <f t="array" ref="D479">IFERROR(INDEX(data!E$3:E$3000, SMALL(IF(ISBLANK($F$3),IF(data!$D$3:$D$3000=$D$3,ROW(data!E$3:E$3000)-ROW(data!E$3)+1),IF(data!$D$3:$D$3000=$D$3,IF(data!$E$3:$E$3000=$F$3, ROW(data!E$3:E$3000)-ROW(data!E$3)+1))),ROWS(data!E$3:E476))),"")</f>
        <v/>
      </c>
      <c r="E479" s="85" t="str">
        <f t="array" ref="E479">IFERROR(INDEX(data!F$3:F$3000, SMALL(IF(ISBLANK($F$3),IF(data!$D$3:$D$3000=$D$3,ROW(data!F$3:F$3000)-ROW(data!F$3)+1),IF(data!$D$3:$D$3000=$D$3,IF(data!$E$3:$E$3000=$F$3, ROW(data!F$3:F$3000)-ROW(data!F$3)+1))),ROWS(data!F$3:F476))),"")</f>
        <v/>
      </c>
      <c r="F479" s="85" t="str">
        <f t="array" ref="F479">IFERROR(INDEX(data!G$3:G$3000, SMALL(IF(ISBLANK($F$3),IF(data!$D$3:$D$3000=$D$3,ROW(data!G$3:G$3000)-ROW(data!G$3)+1),IF(data!$D$3:$D$3000=$D$3,IF(data!$E$3:$E$3000=$F$3, ROW(data!G$3:G$3000)-ROW(data!G$3)+1))),ROWS(data!G$3:G476))),"")</f>
        <v/>
      </c>
      <c r="G479" s="85" t="str">
        <f t="shared" si="7"/>
        <v/>
      </c>
    </row>
    <row r="480" spans="1:7">
      <c r="A480" s="91" t="str">
        <f t="array" ref="A480">IFERROR(INDEX(data!A$3:A$3000, SMALL(IF(ISBLANK($F$3),IF(data!$D$3:$D$3000=$D$3,ROW(data!A$3:A$3000)-ROW(data!A$3)+1),IF(data!$D$3:$D$3000=$D$3,IF(data!$E$3:$E$3000=$F$3, ROW(data!A$3:A$3000)-ROW(data!A$3)+1))),ROWS(data!A$3:A477))),"")</f>
        <v/>
      </c>
      <c r="B480" s="92" t="str">
        <f t="array" ref="B480">IFERROR(INDEX(data!B$3:B$3000, SMALL(IF(ISBLANK($F$3),IF(data!$D$3:$D$3000=$D$3,ROW(data!B$3:B$3000)-ROW(data!B$3)+1),IF(data!$D$3:$D$3000=$D$3,IF(data!$E$3:$E$3000=$F$3, ROW(data!B$3:B$3000)-ROW(data!B$3)+1))),ROWS(data!B$3:B477))),"")</f>
        <v/>
      </c>
      <c r="C480" s="92" t="str">
        <f t="array" ref="C480">IFERROR(INDEX(data!C$3:C$3000, SMALL(IF(ISBLANK($F$3),IF(data!$D$3:$D$3000=$D$3,ROW(data!C$3:C$3000)-ROW(data!C$3)+1),IF(data!$D$3:$D$3000=$D$3,IF(data!$E$3:$E$3000=$F$3, ROW(data!C$3:C$3000)-ROW(data!C$3)+1))),ROWS(data!C$3:C477))),"")</f>
        <v/>
      </c>
      <c r="D480" s="91" t="str">
        <f t="array" ref="D480">IFERROR(INDEX(data!E$3:E$3000, SMALL(IF(ISBLANK($F$3),IF(data!$D$3:$D$3000=$D$3,ROW(data!E$3:E$3000)-ROW(data!E$3)+1),IF(data!$D$3:$D$3000=$D$3,IF(data!$E$3:$E$3000=$F$3, ROW(data!E$3:E$3000)-ROW(data!E$3)+1))),ROWS(data!E$3:E477))),"")</f>
        <v/>
      </c>
      <c r="E480" s="85" t="str">
        <f t="array" ref="E480">IFERROR(INDEX(data!F$3:F$3000, SMALL(IF(ISBLANK($F$3),IF(data!$D$3:$D$3000=$D$3,ROW(data!F$3:F$3000)-ROW(data!F$3)+1),IF(data!$D$3:$D$3000=$D$3,IF(data!$E$3:$E$3000=$F$3, ROW(data!F$3:F$3000)-ROW(data!F$3)+1))),ROWS(data!F$3:F477))),"")</f>
        <v/>
      </c>
      <c r="F480" s="85" t="str">
        <f t="array" ref="F480">IFERROR(INDEX(data!G$3:G$3000, SMALL(IF(ISBLANK($F$3),IF(data!$D$3:$D$3000=$D$3,ROW(data!G$3:G$3000)-ROW(data!G$3)+1),IF(data!$D$3:$D$3000=$D$3,IF(data!$E$3:$E$3000=$F$3, ROW(data!G$3:G$3000)-ROW(data!G$3)+1))),ROWS(data!G$3:G477))),"")</f>
        <v/>
      </c>
      <c r="G480" s="85" t="str">
        <f t="shared" si="7"/>
        <v/>
      </c>
    </row>
    <row r="481" spans="1:7">
      <c r="A481" s="88" t="str">
        <f t="array" ref="A481">IFERROR(INDEX(data!A$3:A$3000, SMALL(IF(ISBLANK($F$3),IF(data!$D$3:$D$3000=$D$3,ROW(data!A$3:A$3000)-ROW(data!A$3)+1),IF(data!$D$3:$D$3000=$D$3,IF(data!$E$3:$E$3000=$F$3, ROW(data!A$3:A$3000)-ROW(data!A$3)+1))),ROWS(data!A$3:A478))),"")</f>
        <v/>
      </c>
      <c r="B481" s="89" t="str">
        <f t="array" ref="B481">IFERROR(INDEX(data!B$3:B$3000, SMALL(IF(ISBLANK($F$3),IF(data!$D$3:$D$3000=$D$3,ROW(data!B$3:B$3000)-ROW(data!B$3)+1),IF(data!$D$3:$D$3000=$D$3,IF(data!$E$3:$E$3000=$F$3, ROW(data!B$3:B$3000)-ROW(data!B$3)+1))),ROWS(data!B$3:B478))),"")</f>
        <v/>
      </c>
      <c r="C481" s="84" t="str">
        <f t="array" ref="C481">IFERROR(INDEX(data!C$3:C$3000, SMALL(IF(ISBLANK($F$3),IF(data!$D$3:$D$3000=$D$3,ROW(data!C$3:C$3000)-ROW(data!C$3)+1),IF(data!$D$3:$D$3000=$D$3,IF(data!$E$3:$E$3000=$F$3, ROW(data!C$3:C$3000)-ROW(data!C$3)+1))),ROWS(data!C$3:C478))),"")</f>
        <v/>
      </c>
      <c r="D481" s="90" t="str">
        <f t="array" ref="D481">IFERROR(INDEX(data!E$3:E$3000, SMALL(IF(ISBLANK($F$3),IF(data!$D$3:$D$3000=$D$3,ROW(data!E$3:E$3000)-ROW(data!E$3)+1),IF(data!$D$3:$D$3000=$D$3,IF(data!$E$3:$E$3000=$F$3, ROW(data!E$3:E$3000)-ROW(data!E$3)+1))),ROWS(data!E$3:E478))),"")</f>
        <v/>
      </c>
      <c r="E481" s="85" t="str">
        <f t="array" ref="E481">IFERROR(INDEX(data!F$3:F$3000, SMALL(IF(ISBLANK($F$3),IF(data!$D$3:$D$3000=$D$3,ROW(data!F$3:F$3000)-ROW(data!F$3)+1),IF(data!$D$3:$D$3000=$D$3,IF(data!$E$3:$E$3000=$F$3, ROW(data!F$3:F$3000)-ROW(data!F$3)+1))),ROWS(data!F$3:F478))),"")</f>
        <v/>
      </c>
      <c r="F481" s="85" t="str">
        <f t="array" ref="F481">IFERROR(INDEX(data!G$3:G$3000, SMALL(IF(ISBLANK($F$3),IF(data!$D$3:$D$3000=$D$3,ROW(data!G$3:G$3000)-ROW(data!G$3)+1),IF(data!$D$3:$D$3000=$D$3,IF(data!$E$3:$E$3000=$F$3, ROW(data!G$3:G$3000)-ROW(data!G$3)+1))),ROWS(data!G$3:G478))),"")</f>
        <v/>
      </c>
      <c r="G481" s="85" t="str">
        <f t="shared" si="7"/>
        <v/>
      </c>
    </row>
    <row r="482" spans="1:7">
      <c r="A482" s="91" t="str">
        <f t="array" ref="A482">IFERROR(INDEX(data!A$3:A$3000, SMALL(IF(ISBLANK($F$3),IF(data!$D$3:$D$3000=$D$3,ROW(data!A$3:A$3000)-ROW(data!A$3)+1),IF(data!$D$3:$D$3000=$D$3,IF(data!$E$3:$E$3000=$F$3, ROW(data!A$3:A$3000)-ROW(data!A$3)+1))),ROWS(data!A$3:A479))),"")</f>
        <v/>
      </c>
      <c r="B482" s="92" t="str">
        <f t="array" ref="B482">IFERROR(INDEX(data!B$3:B$3000, SMALL(IF(ISBLANK($F$3),IF(data!$D$3:$D$3000=$D$3,ROW(data!B$3:B$3000)-ROW(data!B$3)+1),IF(data!$D$3:$D$3000=$D$3,IF(data!$E$3:$E$3000=$F$3, ROW(data!B$3:B$3000)-ROW(data!B$3)+1))),ROWS(data!B$3:B479))),"")</f>
        <v/>
      </c>
      <c r="C482" s="92" t="str">
        <f t="array" ref="C482">IFERROR(INDEX(data!C$3:C$3000, SMALL(IF(ISBLANK($F$3),IF(data!$D$3:$D$3000=$D$3,ROW(data!C$3:C$3000)-ROW(data!C$3)+1),IF(data!$D$3:$D$3000=$D$3,IF(data!$E$3:$E$3000=$F$3, ROW(data!C$3:C$3000)-ROW(data!C$3)+1))),ROWS(data!C$3:C479))),"")</f>
        <v/>
      </c>
      <c r="D482" s="91" t="str">
        <f t="array" ref="D482">IFERROR(INDEX(data!E$3:E$3000, SMALL(IF(ISBLANK($F$3),IF(data!$D$3:$D$3000=$D$3,ROW(data!E$3:E$3000)-ROW(data!E$3)+1),IF(data!$D$3:$D$3000=$D$3,IF(data!$E$3:$E$3000=$F$3, ROW(data!E$3:E$3000)-ROW(data!E$3)+1))),ROWS(data!E$3:E479))),"")</f>
        <v/>
      </c>
      <c r="E482" s="85" t="str">
        <f t="array" ref="E482">IFERROR(INDEX(data!F$3:F$3000, SMALL(IF(ISBLANK($F$3),IF(data!$D$3:$D$3000=$D$3,ROW(data!F$3:F$3000)-ROW(data!F$3)+1),IF(data!$D$3:$D$3000=$D$3,IF(data!$E$3:$E$3000=$F$3, ROW(data!F$3:F$3000)-ROW(data!F$3)+1))),ROWS(data!F$3:F479))),"")</f>
        <v/>
      </c>
      <c r="F482" s="85" t="str">
        <f t="array" ref="F482">IFERROR(INDEX(data!G$3:G$3000, SMALL(IF(ISBLANK($F$3),IF(data!$D$3:$D$3000=$D$3,ROW(data!G$3:G$3000)-ROW(data!G$3)+1),IF(data!$D$3:$D$3000=$D$3,IF(data!$E$3:$E$3000=$F$3, ROW(data!G$3:G$3000)-ROW(data!G$3)+1))),ROWS(data!G$3:G479))),"")</f>
        <v/>
      </c>
      <c r="G482" s="85" t="str">
        <f t="shared" si="7"/>
        <v/>
      </c>
    </row>
    <row r="483" spans="1:7">
      <c r="A483" s="88" t="str">
        <f t="array" ref="A483">IFERROR(INDEX(data!A$3:A$3000, SMALL(IF(ISBLANK($F$3),IF(data!$D$3:$D$3000=$D$3,ROW(data!A$3:A$3000)-ROW(data!A$3)+1),IF(data!$D$3:$D$3000=$D$3,IF(data!$E$3:$E$3000=$F$3, ROW(data!A$3:A$3000)-ROW(data!A$3)+1))),ROWS(data!A$3:A480))),"")</f>
        <v/>
      </c>
      <c r="B483" s="89" t="str">
        <f t="array" ref="B483">IFERROR(INDEX(data!B$3:B$3000, SMALL(IF(ISBLANK($F$3),IF(data!$D$3:$D$3000=$D$3,ROW(data!B$3:B$3000)-ROW(data!B$3)+1),IF(data!$D$3:$D$3000=$D$3,IF(data!$E$3:$E$3000=$F$3, ROW(data!B$3:B$3000)-ROW(data!B$3)+1))),ROWS(data!B$3:B480))),"")</f>
        <v/>
      </c>
      <c r="C483" s="84" t="str">
        <f t="array" ref="C483">IFERROR(INDEX(data!C$3:C$3000, SMALL(IF(ISBLANK($F$3),IF(data!$D$3:$D$3000=$D$3,ROW(data!C$3:C$3000)-ROW(data!C$3)+1),IF(data!$D$3:$D$3000=$D$3,IF(data!$E$3:$E$3000=$F$3, ROW(data!C$3:C$3000)-ROW(data!C$3)+1))),ROWS(data!C$3:C480))),"")</f>
        <v/>
      </c>
      <c r="D483" s="90" t="str">
        <f t="array" ref="D483">IFERROR(INDEX(data!E$3:E$3000, SMALL(IF(ISBLANK($F$3),IF(data!$D$3:$D$3000=$D$3,ROW(data!E$3:E$3000)-ROW(data!E$3)+1),IF(data!$D$3:$D$3000=$D$3,IF(data!$E$3:$E$3000=$F$3, ROW(data!E$3:E$3000)-ROW(data!E$3)+1))),ROWS(data!E$3:E480))),"")</f>
        <v/>
      </c>
      <c r="E483" s="85" t="str">
        <f t="array" ref="E483">IFERROR(INDEX(data!F$3:F$3000, SMALL(IF(ISBLANK($F$3),IF(data!$D$3:$D$3000=$D$3,ROW(data!F$3:F$3000)-ROW(data!F$3)+1),IF(data!$D$3:$D$3000=$D$3,IF(data!$E$3:$E$3000=$F$3, ROW(data!F$3:F$3000)-ROW(data!F$3)+1))),ROWS(data!F$3:F480))),"")</f>
        <v/>
      </c>
      <c r="F483" s="85" t="str">
        <f t="array" ref="F483">IFERROR(INDEX(data!G$3:G$3000, SMALL(IF(ISBLANK($F$3),IF(data!$D$3:$D$3000=$D$3,ROW(data!G$3:G$3000)-ROW(data!G$3)+1),IF(data!$D$3:$D$3000=$D$3,IF(data!$E$3:$E$3000=$F$3, ROW(data!G$3:G$3000)-ROW(data!G$3)+1))),ROWS(data!G$3:G480))),"")</f>
        <v/>
      </c>
      <c r="G483" s="85" t="str">
        <f t="shared" si="7"/>
        <v/>
      </c>
    </row>
    <row r="484" spans="1:7">
      <c r="A484" s="91" t="str">
        <f t="array" ref="A484">IFERROR(INDEX(data!A$3:A$3000, SMALL(IF(ISBLANK($F$3),IF(data!$D$3:$D$3000=$D$3,ROW(data!A$3:A$3000)-ROW(data!A$3)+1),IF(data!$D$3:$D$3000=$D$3,IF(data!$E$3:$E$3000=$F$3, ROW(data!A$3:A$3000)-ROW(data!A$3)+1))),ROWS(data!A$3:A481))),"")</f>
        <v/>
      </c>
      <c r="B484" s="92" t="str">
        <f t="array" ref="B484">IFERROR(INDEX(data!B$3:B$3000, SMALL(IF(ISBLANK($F$3),IF(data!$D$3:$D$3000=$D$3,ROW(data!B$3:B$3000)-ROW(data!B$3)+1),IF(data!$D$3:$D$3000=$D$3,IF(data!$E$3:$E$3000=$F$3, ROW(data!B$3:B$3000)-ROW(data!B$3)+1))),ROWS(data!B$3:B481))),"")</f>
        <v/>
      </c>
      <c r="C484" s="92" t="str">
        <f t="array" ref="C484">IFERROR(INDEX(data!C$3:C$3000, SMALL(IF(ISBLANK($F$3),IF(data!$D$3:$D$3000=$D$3,ROW(data!C$3:C$3000)-ROW(data!C$3)+1),IF(data!$D$3:$D$3000=$D$3,IF(data!$E$3:$E$3000=$F$3, ROW(data!C$3:C$3000)-ROW(data!C$3)+1))),ROWS(data!C$3:C481))),"")</f>
        <v/>
      </c>
      <c r="D484" s="91" t="str">
        <f t="array" ref="D484">IFERROR(INDEX(data!E$3:E$3000, SMALL(IF(ISBLANK($F$3),IF(data!$D$3:$D$3000=$D$3,ROW(data!E$3:E$3000)-ROW(data!E$3)+1),IF(data!$D$3:$D$3000=$D$3,IF(data!$E$3:$E$3000=$F$3, ROW(data!E$3:E$3000)-ROW(data!E$3)+1))),ROWS(data!E$3:E481))),"")</f>
        <v/>
      </c>
      <c r="E484" s="85" t="str">
        <f t="array" ref="E484">IFERROR(INDEX(data!F$3:F$3000, SMALL(IF(ISBLANK($F$3),IF(data!$D$3:$D$3000=$D$3,ROW(data!F$3:F$3000)-ROW(data!F$3)+1),IF(data!$D$3:$D$3000=$D$3,IF(data!$E$3:$E$3000=$F$3, ROW(data!F$3:F$3000)-ROW(data!F$3)+1))),ROWS(data!F$3:F481))),"")</f>
        <v/>
      </c>
      <c r="F484" s="85" t="str">
        <f t="array" ref="F484">IFERROR(INDEX(data!G$3:G$3000, SMALL(IF(ISBLANK($F$3),IF(data!$D$3:$D$3000=$D$3,ROW(data!G$3:G$3000)-ROW(data!G$3)+1),IF(data!$D$3:$D$3000=$D$3,IF(data!$E$3:$E$3000=$F$3, ROW(data!G$3:G$3000)-ROW(data!G$3)+1))),ROWS(data!G$3:G481))),"")</f>
        <v/>
      </c>
      <c r="G484" s="85" t="str">
        <f t="shared" si="7"/>
        <v/>
      </c>
    </row>
    <row r="485" spans="1:7">
      <c r="A485" s="88" t="str">
        <f t="array" ref="A485">IFERROR(INDEX(data!A$3:A$3000, SMALL(IF(ISBLANK($F$3),IF(data!$D$3:$D$3000=$D$3,ROW(data!A$3:A$3000)-ROW(data!A$3)+1),IF(data!$D$3:$D$3000=$D$3,IF(data!$E$3:$E$3000=$F$3, ROW(data!A$3:A$3000)-ROW(data!A$3)+1))),ROWS(data!A$3:A482))),"")</f>
        <v/>
      </c>
      <c r="B485" s="89" t="str">
        <f t="array" ref="B485">IFERROR(INDEX(data!B$3:B$3000, SMALL(IF(ISBLANK($F$3),IF(data!$D$3:$D$3000=$D$3,ROW(data!B$3:B$3000)-ROW(data!B$3)+1),IF(data!$D$3:$D$3000=$D$3,IF(data!$E$3:$E$3000=$F$3, ROW(data!B$3:B$3000)-ROW(data!B$3)+1))),ROWS(data!B$3:B482))),"")</f>
        <v/>
      </c>
      <c r="C485" s="84" t="str">
        <f t="array" ref="C485">IFERROR(INDEX(data!C$3:C$3000, SMALL(IF(ISBLANK($F$3),IF(data!$D$3:$D$3000=$D$3,ROW(data!C$3:C$3000)-ROW(data!C$3)+1),IF(data!$D$3:$D$3000=$D$3,IF(data!$E$3:$E$3000=$F$3, ROW(data!C$3:C$3000)-ROW(data!C$3)+1))),ROWS(data!C$3:C482))),"")</f>
        <v/>
      </c>
      <c r="D485" s="90" t="str">
        <f t="array" ref="D485">IFERROR(INDEX(data!E$3:E$3000, SMALL(IF(ISBLANK($F$3),IF(data!$D$3:$D$3000=$D$3,ROW(data!E$3:E$3000)-ROW(data!E$3)+1),IF(data!$D$3:$D$3000=$D$3,IF(data!$E$3:$E$3000=$F$3, ROW(data!E$3:E$3000)-ROW(data!E$3)+1))),ROWS(data!E$3:E482))),"")</f>
        <v/>
      </c>
      <c r="E485" s="85" t="str">
        <f t="array" ref="E485">IFERROR(INDEX(data!F$3:F$3000, SMALL(IF(ISBLANK($F$3),IF(data!$D$3:$D$3000=$D$3,ROW(data!F$3:F$3000)-ROW(data!F$3)+1),IF(data!$D$3:$D$3000=$D$3,IF(data!$E$3:$E$3000=$F$3, ROW(data!F$3:F$3000)-ROW(data!F$3)+1))),ROWS(data!F$3:F482))),"")</f>
        <v/>
      </c>
      <c r="F485" s="85" t="str">
        <f t="array" ref="F485">IFERROR(INDEX(data!G$3:G$3000, SMALL(IF(ISBLANK($F$3),IF(data!$D$3:$D$3000=$D$3,ROW(data!G$3:G$3000)-ROW(data!G$3)+1),IF(data!$D$3:$D$3000=$D$3,IF(data!$E$3:$E$3000=$F$3, ROW(data!G$3:G$3000)-ROW(data!G$3)+1))),ROWS(data!G$3:G482))),"")</f>
        <v/>
      </c>
      <c r="G485" s="85" t="str">
        <f t="shared" si="7"/>
        <v/>
      </c>
    </row>
    <row r="486" spans="1:7">
      <c r="A486" s="91" t="str">
        <f t="array" ref="A486">IFERROR(INDEX(data!A$3:A$3000, SMALL(IF(ISBLANK($F$3),IF(data!$D$3:$D$3000=$D$3,ROW(data!A$3:A$3000)-ROW(data!A$3)+1),IF(data!$D$3:$D$3000=$D$3,IF(data!$E$3:$E$3000=$F$3, ROW(data!A$3:A$3000)-ROW(data!A$3)+1))),ROWS(data!A$3:A483))),"")</f>
        <v/>
      </c>
      <c r="B486" s="92" t="str">
        <f t="array" ref="B486">IFERROR(INDEX(data!B$3:B$3000, SMALL(IF(ISBLANK($F$3),IF(data!$D$3:$D$3000=$D$3,ROW(data!B$3:B$3000)-ROW(data!B$3)+1),IF(data!$D$3:$D$3000=$D$3,IF(data!$E$3:$E$3000=$F$3, ROW(data!B$3:B$3000)-ROW(data!B$3)+1))),ROWS(data!B$3:B483))),"")</f>
        <v/>
      </c>
      <c r="C486" s="92" t="str">
        <f t="array" ref="C486">IFERROR(INDEX(data!C$3:C$3000, SMALL(IF(ISBLANK($F$3),IF(data!$D$3:$D$3000=$D$3,ROW(data!C$3:C$3000)-ROW(data!C$3)+1),IF(data!$D$3:$D$3000=$D$3,IF(data!$E$3:$E$3000=$F$3, ROW(data!C$3:C$3000)-ROW(data!C$3)+1))),ROWS(data!C$3:C483))),"")</f>
        <v/>
      </c>
      <c r="D486" s="91" t="str">
        <f t="array" ref="D486">IFERROR(INDEX(data!E$3:E$3000, SMALL(IF(ISBLANK($F$3),IF(data!$D$3:$D$3000=$D$3,ROW(data!E$3:E$3000)-ROW(data!E$3)+1),IF(data!$D$3:$D$3000=$D$3,IF(data!$E$3:$E$3000=$F$3, ROW(data!E$3:E$3000)-ROW(data!E$3)+1))),ROWS(data!E$3:E483))),"")</f>
        <v/>
      </c>
      <c r="E486" s="85" t="str">
        <f t="array" ref="E486">IFERROR(INDEX(data!F$3:F$3000, SMALL(IF(ISBLANK($F$3),IF(data!$D$3:$D$3000=$D$3,ROW(data!F$3:F$3000)-ROW(data!F$3)+1),IF(data!$D$3:$D$3000=$D$3,IF(data!$E$3:$E$3000=$F$3, ROW(data!F$3:F$3000)-ROW(data!F$3)+1))),ROWS(data!F$3:F483))),"")</f>
        <v/>
      </c>
      <c r="F486" s="85" t="str">
        <f t="array" ref="F486">IFERROR(INDEX(data!G$3:G$3000, SMALL(IF(ISBLANK($F$3),IF(data!$D$3:$D$3000=$D$3,ROW(data!G$3:G$3000)-ROW(data!G$3)+1),IF(data!$D$3:$D$3000=$D$3,IF(data!$E$3:$E$3000=$F$3, ROW(data!G$3:G$3000)-ROW(data!G$3)+1))),ROWS(data!G$3:G483))),"")</f>
        <v/>
      </c>
      <c r="G486" s="85" t="str">
        <f t="shared" si="7"/>
        <v/>
      </c>
    </row>
    <row r="487" spans="1:7">
      <c r="A487" s="88" t="str">
        <f t="array" ref="A487">IFERROR(INDEX(data!A$3:A$3000, SMALL(IF(ISBLANK($F$3),IF(data!$D$3:$D$3000=$D$3,ROW(data!A$3:A$3000)-ROW(data!A$3)+1),IF(data!$D$3:$D$3000=$D$3,IF(data!$E$3:$E$3000=$F$3, ROW(data!A$3:A$3000)-ROW(data!A$3)+1))),ROWS(data!A$3:A484))),"")</f>
        <v/>
      </c>
      <c r="B487" s="89" t="str">
        <f t="array" ref="B487">IFERROR(INDEX(data!B$3:B$3000, SMALL(IF(ISBLANK($F$3),IF(data!$D$3:$D$3000=$D$3,ROW(data!B$3:B$3000)-ROW(data!B$3)+1),IF(data!$D$3:$D$3000=$D$3,IF(data!$E$3:$E$3000=$F$3, ROW(data!B$3:B$3000)-ROW(data!B$3)+1))),ROWS(data!B$3:B484))),"")</f>
        <v/>
      </c>
      <c r="C487" s="84" t="str">
        <f t="array" ref="C487">IFERROR(INDEX(data!C$3:C$3000, SMALL(IF(ISBLANK($F$3),IF(data!$D$3:$D$3000=$D$3,ROW(data!C$3:C$3000)-ROW(data!C$3)+1),IF(data!$D$3:$D$3000=$D$3,IF(data!$E$3:$E$3000=$F$3, ROW(data!C$3:C$3000)-ROW(data!C$3)+1))),ROWS(data!C$3:C484))),"")</f>
        <v/>
      </c>
      <c r="D487" s="90" t="str">
        <f t="array" ref="D487">IFERROR(INDEX(data!E$3:E$3000, SMALL(IF(ISBLANK($F$3),IF(data!$D$3:$D$3000=$D$3,ROW(data!E$3:E$3000)-ROW(data!E$3)+1),IF(data!$D$3:$D$3000=$D$3,IF(data!$E$3:$E$3000=$F$3, ROW(data!E$3:E$3000)-ROW(data!E$3)+1))),ROWS(data!E$3:E484))),"")</f>
        <v/>
      </c>
      <c r="E487" s="85" t="str">
        <f t="array" ref="E487">IFERROR(INDEX(data!F$3:F$3000, SMALL(IF(ISBLANK($F$3),IF(data!$D$3:$D$3000=$D$3,ROW(data!F$3:F$3000)-ROW(data!F$3)+1),IF(data!$D$3:$D$3000=$D$3,IF(data!$E$3:$E$3000=$F$3, ROW(data!F$3:F$3000)-ROW(data!F$3)+1))),ROWS(data!F$3:F484))),"")</f>
        <v/>
      </c>
      <c r="F487" s="85" t="str">
        <f t="array" ref="F487">IFERROR(INDEX(data!G$3:G$3000, SMALL(IF(ISBLANK($F$3),IF(data!$D$3:$D$3000=$D$3,ROW(data!G$3:G$3000)-ROW(data!G$3)+1),IF(data!$D$3:$D$3000=$D$3,IF(data!$E$3:$E$3000=$F$3, ROW(data!G$3:G$3000)-ROW(data!G$3)+1))),ROWS(data!G$3:G484))),"")</f>
        <v/>
      </c>
      <c r="G487" s="85" t="str">
        <f t="shared" si="7"/>
        <v/>
      </c>
    </row>
    <row r="488" spans="1:7">
      <c r="A488" s="91" t="str">
        <f t="array" ref="A488">IFERROR(INDEX(data!A$3:A$3000, SMALL(IF(ISBLANK($F$3),IF(data!$D$3:$D$3000=$D$3,ROW(data!A$3:A$3000)-ROW(data!A$3)+1),IF(data!$D$3:$D$3000=$D$3,IF(data!$E$3:$E$3000=$F$3, ROW(data!A$3:A$3000)-ROW(data!A$3)+1))),ROWS(data!A$3:A485))),"")</f>
        <v/>
      </c>
      <c r="B488" s="92" t="str">
        <f t="array" ref="B488">IFERROR(INDEX(data!B$3:B$3000, SMALL(IF(ISBLANK($F$3),IF(data!$D$3:$D$3000=$D$3,ROW(data!B$3:B$3000)-ROW(data!B$3)+1),IF(data!$D$3:$D$3000=$D$3,IF(data!$E$3:$E$3000=$F$3, ROW(data!B$3:B$3000)-ROW(data!B$3)+1))),ROWS(data!B$3:B485))),"")</f>
        <v/>
      </c>
      <c r="C488" s="92" t="str">
        <f t="array" ref="C488">IFERROR(INDEX(data!C$3:C$3000, SMALL(IF(ISBLANK($F$3),IF(data!$D$3:$D$3000=$D$3,ROW(data!C$3:C$3000)-ROW(data!C$3)+1),IF(data!$D$3:$D$3000=$D$3,IF(data!$E$3:$E$3000=$F$3, ROW(data!C$3:C$3000)-ROW(data!C$3)+1))),ROWS(data!C$3:C485))),"")</f>
        <v/>
      </c>
      <c r="D488" s="91" t="str">
        <f t="array" ref="D488">IFERROR(INDEX(data!E$3:E$3000, SMALL(IF(ISBLANK($F$3),IF(data!$D$3:$D$3000=$D$3,ROW(data!E$3:E$3000)-ROW(data!E$3)+1),IF(data!$D$3:$D$3000=$D$3,IF(data!$E$3:$E$3000=$F$3, ROW(data!E$3:E$3000)-ROW(data!E$3)+1))),ROWS(data!E$3:E485))),"")</f>
        <v/>
      </c>
      <c r="E488" s="85" t="str">
        <f t="array" ref="E488">IFERROR(INDEX(data!F$3:F$3000, SMALL(IF(ISBLANK($F$3),IF(data!$D$3:$D$3000=$D$3,ROW(data!F$3:F$3000)-ROW(data!F$3)+1),IF(data!$D$3:$D$3000=$D$3,IF(data!$E$3:$E$3000=$F$3, ROW(data!F$3:F$3000)-ROW(data!F$3)+1))),ROWS(data!F$3:F485))),"")</f>
        <v/>
      </c>
      <c r="F488" s="85" t="str">
        <f t="array" ref="F488">IFERROR(INDEX(data!G$3:G$3000, SMALL(IF(ISBLANK($F$3),IF(data!$D$3:$D$3000=$D$3,ROW(data!G$3:G$3000)-ROW(data!G$3)+1),IF(data!$D$3:$D$3000=$D$3,IF(data!$E$3:$E$3000=$F$3, ROW(data!G$3:G$3000)-ROW(data!G$3)+1))),ROWS(data!G$3:G485))),"")</f>
        <v/>
      </c>
      <c r="G488" s="85" t="str">
        <f t="shared" si="7"/>
        <v/>
      </c>
    </row>
    <row r="489" spans="1:7">
      <c r="A489" s="88" t="str">
        <f t="array" ref="A489">IFERROR(INDEX(data!A$3:A$3000, SMALL(IF(ISBLANK($F$3),IF(data!$D$3:$D$3000=$D$3,ROW(data!A$3:A$3000)-ROW(data!A$3)+1),IF(data!$D$3:$D$3000=$D$3,IF(data!$E$3:$E$3000=$F$3, ROW(data!A$3:A$3000)-ROW(data!A$3)+1))),ROWS(data!A$3:A486))),"")</f>
        <v/>
      </c>
      <c r="B489" s="89" t="str">
        <f t="array" ref="B489">IFERROR(INDEX(data!B$3:B$3000, SMALL(IF(ISBLANK($F$3),IF(data!$D$3:$D$3000=$D$3,ROW(data!B$3:B$3000)-ROW(data!B$3)+1),IF(data!$D$3:$D$3000=$D$3,IF(data!$E$3:$E$3000=$F$3, ROW(data!B$3:B$3000)-ROW(data!B$3)+1))),ROWS(data!B$3:B486))),"")</f>
        <v/>
      </c>
      <c r="C489" s="84" t="str">
        <f t="array" ref="C489">IFERROR(INDEX(data!C$3:C$3000, SMALL(IF(ISBLANK($F$3),IF(data!$D$3:$D$3000=$D$3,ROW(data!C$3:C$3000)-ROW(data!C$3)+1),IF(data!$D$3:$D$3000=$D$3,IF(data!$E$3:$E$3000=$F$3, ROW(data!C$3:C$3000)-ROW(data!C$3)+1))),ROWS(data!C$3:C486))),"")</f>
        <v/>
      </c>
      <c r="D489" s="90" t="str">
        <f t="array" ref="D489">IFERROR(INDEX(data!E$3:E$3000, SMALL(IF(ISBLANK($F$3),IF(data!$D$3:$D$3000=$D$3,ROW(data!E$3:E$3000)-ROW(data!E$3)+1),IF(data!$D$3:$D$3000=$D$3,IF(data!$E$3:$E$3000=$F$3, ROW(data!E$3:E$3000)-ROW(data!E$3)+1))),ROWS(data!E$3:E486))),"")</f>
        <v/>
      </c>
      <c r="E489" s="85" t="str">
        <f t="array" ref="E489">IFERROR(INDEX(data!F$3:F$3000, SMALL(IF(ISBLANK($F$3),IF(data!$D$3:$D$3000=$D$3,ROW(data!F$3:F$3000)-ROW(data!F$3)+1),IF(data!$D$3:$D$3000=$D$3,IF(data!$E$3:$E$3000=$F$3, ROW(data!F$3:F$3000)-ROW(data!F$3)+1))),ROWS(data!F$3:F486))),"")</f>
        <v/>
      </c>
      <c r="F489" s="85" t="str">
        <f t="array" ref="F489">IFERROR(INDEX(data!G$3:G$3000, SMALL(IF(ISBLANK($F$3),IF(data!$D$3:$D$3000=$D$3,ROW(data!G$3:G$3000)-ROW(data!G$3)+1),IF(data!$D$3:$D$3000=$D$3,IF(data!$E$3:$E$3000=$F$3, ROW(data!G$3:G$3000)-ROW(data!G$3)+1))),ROWS(data!G$3:G486))),"")</f>
        <v/>
      </c>
      <c r="G489" s="85" t="str">
        <f t="shared" si="7"/>
        <v/>
      </c>
    </row>
    <row r="490" spans="1:7">
      <c r="A490" s="91" t="str">
        <f t="array" ref="A490">IFERROR(INDEX(data!A$3:A$3000, SMALL(IF(ISBLANK($F$3),IF(data!$D$3:$D$3000=$D$3,ROW(data!A$3:A$3000)-ROW(data!A$3)+1),IF(data!$D$3:$D$3000=$D$3,IF(data!$E$3:$E$3000=$F$3, ROW(data!A$3:A$3000)-ROW(data!A$3)+1))),ROWS(data!A$3:A487))),"")</f>
        <v/>
      </c>
      <c r="B490" s="92" t="str">
        <f t="array" ref="B490">IFERROR(INDEX(data!B$3:B$3000, SMALL(IF(ISBLANK($F$3),IF(data!$D$3:$D$3000=$D$3,ROW(data!B$3:B$3000)-ROW(data!B$3)+1),IF(data!$D$3:$D$3000=$D$3,IF(data!$E$3:$E$3000=$F$3, ROW(data!B$3:B$3000)-ROW(data!B$3)+1))),ROWS(data!B$3:B487))),"")</f>
        <v/>
      </c>
      <c r="C490" s="92" t="str">
        <f t="array" ref="C490">IFERROR(INDEX(data!C$3:C$3000, SMALL(IF(ISBLANK($F$3),IF(data!$D$3:$D$3000=$D$3,ROW(data!C$3:C$3000)-ROW(data!C$3)+1),IF(data!$D$3:$D$3000=$D$3,IF(data!$E$3:$E$3000=$F$3, ROW(data!C$3:C$3000)-ROW(data!C$3)+1))),ROWS(data!C$3:C487))),"")</f>
        <v/>
      </c>
      <c r="D490" s="91" t="str">
        <f t="array" ref="D490">IFERROR(INDEX(data!E$3:E$3000, SMALL(IF(ISBLANK($F$3),IF(data!$D$3:$D$3000=$D$3,ROW(data!E$3:E$3000)-ROW(data!E$3)+1),IF(data!$D$3:$D$3000=$D$3,IF(data!$E$3:$E$3000=$F$3, ROW(data!E$3:E$3000)-ROW(data!E$3)+1))),ROWS(data!E$3:E487))),"")</f>
        <v/>
      </c>
      <c r="E490" s="85" t="str">
        <f t="array" ref="E490">IFERROR(INDEX(data!F$3:F$3000, SMALL(IF(ISBLANK($F$3),IF(data!$D$3:$D$3000=$D$3,ROW(data!F$3:F$3000)-ROW(data!F$3)+1),IF(data!$D$3:$D$3000=$D$3,IF(data!$E$3:$E$3000=$F$3, ROW(data!F$3:F$3000)-ROW(data!F$3)+1))),ROWS(data!F$3:F487))),"")</f>
        <v/>
      </c>
      <c r="F490" s="85" t="str">
        <f t="array" ref="F490">IFERROR(INDEX(data!G$3:G$3000, SMALL(IF(ISBLANK($F$3),IF(data!$D$3:$D$3000=$D$3,ROW(data!G$3:G$3000)-ROW(data!G$3)+1),IF(data!$D$3:$D$3000=$D$3,IF(data!$E$3:$E$3000=$F$3, ROW(data!G$3:G$3000)-ROW(data!G$3)+1))),ROWS(data!G$3:G487))),"")</f>
        <v/>
      </c>
      <c r="G490" s="85" t="str">
        <f t="shared" si="7"/>
        <v/>
      </c>
    </row>
    <row r="491" spans="1:7">
      <c r="A491" s="88" t="str">
        <f t="array" ref="A491">IFERROR(INDEX(data!A$3:A$3000, SMALL(IF(ISBLANK($F$3),IF(data!$D$3:$D$3000=$D$3,ROW(data!A$3:A$3000)-ROW(data!A$3)+1),IF(data!$D$3:$D$3000=$D$3,IF(data!$E$3:$E$3000=$F$3, ROW(data!A$3:A$3000)-ROW(data!A$3)+1))),ROWS(data!A$3:A488))),"")</f>
        <v/>
      </c>
      <c r="B491" s="89" t="str">
        <f t="array" ref="B491">IFERROR(INDEX(data!B$3:B$3000, SMALL(IF(ISBLANK($F$3),IF(data!$D$3:$D$3000=$D$3,ROW(data!B$3:B$3000)-ROW(data!B$3)+1),IF(data!$D$3:$D$3000=$D$3,IF(data!$E$3:$E$3000=$F$3, ROW(data!B$3:B$3000)-ROW(data!B$3)+1))),ROWS(data!B$3:B488))),"")</f>
        <v/>
      </c>
      <c r="C491" s="84" t="str">
        <f t="array" ref="C491">IFERROR(INDEX(data!C$3:C$3000, SMALL(IF(ISBLANK($F$3),IF(data!$D$3:$D$3000=$D$3,ROW(data!C$3:C$3000)-ROW(data!C$3)+1),IF(data!$D$3:$D$3000=$D$3,IF(data!$E$3:$E$3000=$F$3, ROW(data!C$3:C$3000)-ROW(data!C$3)+1))),ROWS(data!C$3:C488))),"")</f>
        <v/>
      </c>
      <c r="D491" s="90" t="str">
        <f t="array" ref="D491">IFERROR(INDEX(data!E$3:E$3000, SMALL(IF(ISBLANK($F$3),IF(data!$D$3:$D$3000=$D$3,ROW(data!E$3:E$3000)-ROW(data!E$3)+1),IF(data!$D$3:$D$3000=$D$3,IF(data!$E$3:$E$3000=$F$3, ROW(data!E$3:E$3000)-ROW(data!E$3)+1))),ROWS(data!E$3:E488))),"")</f>
        <v/>
      </c>
      <c r="E491" s="85" t="str">
        <f t="array" ref="E491">IFERROR(INDEX(data!F$3:F$3000, SMALL(IF(ISBLANK($F$3),IF(data!$D$3:$D$3000=$D$3,ROW(data!F$3:F$3000)-ROW(data!F$3)+1),IF(data!$D$3:$D$3000=$D$3,IF(data!$E$3:$E$3000=$F$3, ROW(data!F$3:F$3000)-ROW(data!F$3)+1))),ROWS(data!F$3:F488))),"")</f>
        <v/>
      </c>
      <c r="F491" s="85" t="str">
        <f t="array" ref="F491">IFERROR(INDEX(data!G$3:G$3000, SMALL(IF(ISBLANK($F$3),IF(data!$D$3:$D$3000=$D$3,ROW(data!G$3:G$3000)-ROW(data!G$3)+1),IF(data!$D$3:$D$3000=$D$3,IF(data!$E$3:$E$3000=$F$3, ROW(data!G$3:G$3000)-ROW(data!G$3)+1))),ROWS(data!G$3:G488))),"")</f>
        <v/>
      </c>
      <c r="G491" s="85" t="str">
        <f t="shared" ref="G491:G554" si="8">IF(OR(ISNUMBER(F491), ISNUMBER(E491)),G490+E491-F491, "")</f>
        <v/>
      </c>
    </row>
    <row r="492" spans="1:7">
      <c r="A492" s="91" t="str">
        <f t="array" ref="A492">IFERROR(INDEX(data!A$3:A$3000, SMALL(IF(ISBLANK($F$3),IF(data!$D$3:$D$3000=$D$3,ROW(data!A$3:A$3000)-ROW(data!A$3)+1),IF(data!$D$3:$D$3000=$D$3,IF(data!$E$3:$E$3000=$F$3, ROW(data!A$3:A$3000)-ROW(data!A$3)+1))),ROWS(data!A$3:A489))),"")</f>
        <v/>
      </c>
      <c r="B492" s="92" t="str">
        <f t="array" ref="B492">IFERROR(INDEX(data!B$3:B$3000, SMALL(IF(ISBLANK($F$3),IF(data!$D$3:$D$3000=$D$3,ROW(data!B$3:B$3000)-ROW(data!B$3)+1),IF(data!$D$3:$D$3000=$D$3,IF(data!$E$3:$E$3000=$F$3, ROW(data!B$3:B$3000)-ROW(data!B$3)+1))),ROWS(data!B$3:B489))),"")</f>
        <v/>
      </c>
      <c r="C492" s="92" t="str">
        <f t="array" ref="C492">IFERROR(INDEX(data!C$3:C$3000, SMALL(IF(ISBLANK($F$3),IF(data!$D$3:$D$3000=$D$3,ROW(data!C$3:C$3000)-ROW(data!C$3)+1),IF(data!$D$3:$D$3000=$D$3,IF(data!$E$3:$E$3000=$F$3, ROW(data!C$3:C$3000)-ROW(data!C$3)+1))),ROWS(data!C$3:C489))),"")</f>
        <v/>
      </c>
      <c r="D492" s="91" t="str">
        <f t="array" ref="D492">IFERROR(INDEX(data!E$3:E$3000, SMALL(IF(ISBLANK($F$3),IF(data!$D$3:$D$3000=$D$3,ROW(data!E$3:E$3000)-ROW(data!E$3)+1),IF(data!$D$3:$D$3000=$D$3,IF(data!$E$3:$E$3000=$F$3, ROW(data!E$3:E$3000)-ROW(data!E$3)+1))),ROWS(data!E$3:E489))),"")</f>
        <v/>
      </c>
      <c r="E492" s="85" t="str">
        <f t="array" ref="E492">IFERROR(INDEX(data!F$3:F$3000, SMALL(IF(ISBLANK($F$3),IF(data!$D$3:$D$3000=$D$3,ROW(data!F$3:F$3000)-ROW(data!F$3)+1),IF(data!$D$3:$D$3000=$D$3,IF(data!$E$3:$E$3000=$F$3, ROW(data!F$3:F$3000)-ROW(data!F$3)+1))),ROWS(data!F$3:F489))),"")</f>
        <v/>
      </c>
      <c r="F492" s="85" t="str">
        <f t="array" ref="F492">IFERROR(INDEX(data!G$3:G$3000, SMALL(IF(ISBLANK($F$3),IF(data!$D$3:$D$3000=$D$3,ROW(data!G$3:G$3000)-ROW(data!G$3)+1),IF(data!$D$3:$D$3000=$D$3,IF(data!$E$3:$E$3000=$F$3, ROW(data!G$3:G$3000)-ROW(data!G$3)+1))),ROWS(data!G$3:G489))),"")</f>
        <v/>
      </c>
      <c r="G492" s="85" t="str">
        <f t="shared" si="8"/>
        <v/>
      </c>
    </row>
    <row r="493" spans="1:7">
      <c r="A493" s="88" t="str">
        <f t="array" ref="A493">IFERROR(INDEX(data!A$3:A$3000, SMALL(IF(ISBLANK($F$3),IF(data!$D$3:$D$3000=$D$3,ROW(data!A$3:A$3000)-ROW(data!A$3)+1),IF(data!$D$3:$D$3000=$D$3,IF(data!$E$3:$E$3000=$F$3, ROW(data!A$3:A$3000)-ROW(data!A$3)+1))),ROWS(data!A$3:A490))),"")</f>
        <v/>
      </c>
      <c r="B493" s="89" t="str">
        <f t="array" ref="B493">IFERROR(INDEX(data!B$3:B$3000, SMALL(IF(ISBLANK($F$3),IF(data!$D$3:$D$3000=$D$3,ROW(data!B$3:B$3000)-ROW(data!B$3)+1),IF(data!$D$3:$D$3000=$D$3,IF(data!$E$3:$E$3000=$F$3, ROW(data!B$3:B$3000)-ROW(data!B$3)+1))),ROWS(data!B$3:B490))),"")</f>
        <v/>
      </c>
      <c r="C493" s="84" t="str">
        <f t="array" ref="C493">IFERROR(INDEX(data!C$3:C$3000, SMALL(IF(ISBLANK($F$3),IF(data!$D$3:$D$3000=$D$3,ROW(data!C$3:C$3000)-ROW(data!C$3)+1),IF(data!$D$3:$D$3000=$D$3,IF(data!$E$3:$E$3000=$F$3, ROW(data!C$3:C$3000)-ROW(data!C$3)+1))),ROWS(data!C$3:C490))),"")</f>
        <v/>
      </c>
      <c r="D493" s="90" t="str">
        <f t="array" ref="D493">IFERROR(INDEX(data!E$3:E$3000, SMALL(IF(ISBLANK($F$3),IF(data!$D$3:$D$3000=$D$3,ROW(data!E$3:E$3000)-ROW(data!E$3)+1),IF(data!$D$3:$D$3000=$D$3,IF(data!$E$3:$E$3000=$F$3, ROW(data!E$3:E$3000)-ROW(data!E$3)+1))),ROWS(data!E$3:E490))),"")</f>
        <v/>
      </c>
      <c r="E493" s="85" t="str">
        <f t="array" ref="E493">IFERROR(INDEX(data!F$3:F$3000, SMALL(IF(ISBLANK($F$3),IF(data!$D$3:$D$3000=$D$3,ROW(data!F$3:F$3000)-ROW(data!F$3)+1),IF(data!$D$3:$D$3000=$D$3,IF(data!$E$3:$E$3000=$F$3, ROW(data!F$3:F$3000)-ROW(data!F$3)+1))),ROWS(data!F$3:F490))),"")</f>
        <v/>
      </c>
      <c r="F493" s="85" t="str">
        <f t="array" ref="F493">IFERROR(INDEX(data!G$3:G$3000, SMALL(IF(ISBLANK($F$3),IF(data!$D$3:$D$3000=$D$3,ROW(data!G$3:G$3000)-ROW(data!G$3)+1),IF(data!$D$3:$D$3000=$D$3,IF(data!$E$3:$E$3000=$F$3, ROW(data!G$3:G$3000)-ROW(data!G$3)+1))),ROWS(data!G$3:G490))),"")</f>
        <v/>
      </c>
      <c r="G493" s="85" t="str">
        <f t="shared" si="8"/>
        <v/>
      </c>
    </row>
    <row r="494" spans="1:7">
      <c r="A494" s="91" t="str">
        <f t="array" ref="A494">IFERROR(INDEX(data!A$3:A$3000, SMALL(IF(ISBLANK($F$3),IF(data!$D$3:$D$3000=$D$3,ROW(data!A$3:A$3000)-ROW(data!A$3)+1),IF(data!$D$3:$D$3000=$D$3,IF(data!$E$3:$E$3000=$F$3, ROW(data!A$3:A$3000)-ROW(data!A$3)+1))),ROWS(data!A$3:A491))),"")</f>
        <v/>
      </c>
      <c r="B494" s="92" t="str">
        <f t="array" ref="B494">IFERROR(INDEX(data!B$3:B$3000, SMALL(IF(ISBLANK($F$3),IF(data!$D$3:$D$3000=$D$3,ROW(data!B$3:B$3000)-ROW(data!B$3)+1),IF(data!$D$3:$D$3000=$D$3,IF(data!$E$3:$E$3000=$F$3, ROW(data!B$3:B$3000)-ROW(data!B$3)+1))),ROWS(data!B$3:B491))),"")</f>
        <v/>
      </c>
      <c r="C494" s="92" t="str">
        <f t="array" ref="C494">IFERROR(INDEX(data!C$3:C$3000, SMALL(IF(ISBLANK($F$3),IF(data!$D$3:$D$3000=$D$3,ROW(data!C$3:C$3000)-ROW(data!C$3)+1),IF(data!$D$3:$D$3000=$D$3,IF(data!$E$3:$E$3000=$F$3, ROW(data!C$3:C$3000)-ROW(data!C$3)+1))),ROWS(data!C$3:C491))),"")</f>
        <v/>
      </c>
      <c r="D494" s="91" t="str">
        <f t="array" ref="D494">IFERROR(INDEX(data!E$3:E$3000, SMALL(IF(ISBLANK($F$3),IF(data!$D$3:$D$3000=$D$3,ROW(data!E$3:E$3000)-ROW(data!E$3)+1),IF(data!$D$3:$D$3000=$D$3,IF(data!$E$3:$E$3000=$F$3, ROW(data!E$3:E$3000)-ROW(data!E$3)+1))),ROWS(data!E$3:E491))),"")</f>
        <v/>
      </c>
      <c r="E494" s="85" t="str">
        <f t="array" ref="E494">IFERROR(INDEX(data!F$3:F$3000, SMALL(IF(ISBLANK($F$3),IF(data!$D$3:$D$3000=$D$3,ROW(data!F$3:F$3000)-ROW(data!F$3)+1),IF(data!$D$3:$D$3000=$D$3,IF(data!$E$3:$E$3000=$F$3, ROW(data!F$3:F$3000)-ROW(data!F$3)+1))),ROWS(data!F$3:F491))),"")</f>
        <v/>
      </c>
      <c r="F494" s="85" t="str">
        <f t="array" ref="F494">IFERROR(INDEX(data!G$3:G$3000, SMALL(IF(ISBLANK($F$3),IF(data!$D$3:$D$3000=$D$3,ROW(data!G$3:G$3000)-ROW(data!G$3)+1),IF(data!$D$3:$D$3000=$D$3,IF(data!$E$3:$E$3000=$F$3, ROW(data!G$3:G$3000)-ROW(data!G$3)+1))),ROWS(data!G$3:G491))),"")</f>
        <v/>
      </c>
      <c r="G494" s="85" t="str">
        <f t="shared" si="8"/>
        <v/>
      </c>
    </row>
    <row r="495" spans="1:7">
      <c r="A495" s="88" t="str">
        <f t="array" ref="A495">IFERROR(INDEX(data!A$3:A$3000, SMALL(IF(ISBLANK($F$3),IF(data!$D$3:$D$3000=$D$3,ROW(data!A$3:A$3000)-ROW(data!A$3)+1),IF(data!$D$3:$D$3000=$D$3,IF(data!$E$3:$E$3000=$F$3, ROW(data!A$3:A$3000)-ROW(data!A$3)+1))),ROWS(data!A$3:A492))),"")</f>
        <v/>
      </c>
      <c r="B495" s="89" t="str">
        <f t="array" ref="B495">IFERROR(INDEX(data!B$3:B$3000, SMALL(IF(ISBLANK($F$3),IF(data!$D$3:$D$3000=$D$3,ROW(data!B$3:B$3000)-ROW(data!B$3)+1),IF(data!$D$3:$D$3000=$D$3,IF(data!$E$3:$E$3000=$F$3, ROW(data!B$3:B$3000)-ROW(data!B$3)+1))),ROWS(data!B$3:B492))),"")</f>
        <v/>
      </c>
      <c r="C495" s="84" t="str">
        <f t="array" ref="C495">IFERROR(INDEX(data!C$3:C$3000, SMALL(IF(ISBLANK($F$3),IF(data!$D$3:$D$3000=$D$3,ROW(data!C$3:C$3000)-ROW(data!C$3)+1),IF(data!$D$3:$D$3000=$D$3,IF(data!$E$3:$E$3000=$F$3, ROW(data!C$3:C$3000)-ROW(data!C$3)+1))),ROWS(data!C$3:C492))),"")</f>
        <v/>
      </c>
      <c r="D495" s="90" t="str">
        <f t="array" ref="D495">IFERROR(INDEX(data!E$3:E$3000, SMALL(IF(ISBLANK($F$3),IF(data!$D$3:$D$3000=$D$3,ROW(data!E$3:E$3000)-ROW(data!E$3)+1),IF(data!$D$3:$D$3000=$D$3,IF(data!$E$3:$E$3000=$F$3, ROW(data!E$3:E$3000)-ROW(data!E$3)+1))),ROWS(data!E$3:E492))),"")</f>
        <v/>
      </c>
      <c r="E495" s="85" t="str">
        <f t="array" ref="E495">IFERROR(INDEX(data!F$3:F$3000, SMALL(IF(ISBLANK($F$3),IF(data!$D$3:$D$3000=$D$3,ROW(data!F$3:F$3000)-ROW(data!F$3)+1),IF(data!$D$3:$D$3000=$D$3,IF(data!$E$3:$E$3000=$F$3, ROW(data!F$3:F$3000)-ROW(data!F$3)+1))),ROWS(data!F$3:F492))),"")</f>
        <v/>
      </c>
      <c r="F495" s="85" t="str">
        <f t="array" ref="F495">IFERROR(INDEX(data!G$3:G$3000, SMALL(IF(ISBLANK($F$3),IF(data!$D$3:$D$3000=$D$3,ROW(data!G$3:G$3000)-ROW(data!G$3)+1),IF(data!$D$3:$D$3000=$D$3,IF(data!$E$3:$E$3000=$F$3, ROW(data!G$3:G$3000)-ROW(data!G$3)+1))),ROWS(data!G$3:G492))),"")</f>
        <v/>
      </c>
      <c r="G495" s="85" t="str">
        <f t="shared" si="8"/>
        <v/>
      </c>
    </row>
    <row r="496" spans="1:7">
      <c r="A496" s="91" t="str">
        <f t="array" ref="A496">IFERROR(INDEX(data!A$3:A$3000, SMALL(IF(ISBLANK($F$3),IF(data!$D$3:$D$3000=$D$3,ROW(data!A$3:A$3000)-ROW(data!A$3)+1),IF(data!$D$3:$D$3000=$D$3,IF(data!$E$3:$E$3000=$F$3, ROW(data!A$3:A$3000)-ROW(data!A$3)+1))),ROWS(data!A$3:A493))),"")</f>
        <v/>
      </c>
      <c r="B496" s="92" t="str">
        <f t="array" ref="B496">IFERROR(INDEX(data!B$3:B$3000, SMALL(IF(ISBLANK($F$3),IF(data!$D$3:$D$3000=$D$3,ROW(data!B$3:B$3000)-ROW(data!B$3)+1),IF(data!$D$3:$D$3000=$D$3,IF(data!$E$3:$E$3000=$F$3, ROW(data!B$3:B$3000)-ROW(data!B$3)+1))),ROWS(data!B$3:B493))),"")</f>
        <v/>
      </c>
      <c r="C496" s="92" t="str">
        <f t="array" ref="C496">IFERROR(INDEX(data!C$3:C$3000, SMALL(IF(ISBLANK($F$3),IF(data!$D$3:$D$3000=$D$3,ROW(data!C$3:C$3000)-ROW(data!C$3)+1),IF(data!$D$3:$D$3000=$D$3,IF(data!$E$3:$E$3000=$F$3, ROW(data!C$3:C$3000)-ROW(data!C$3)+1))),ROWS(data!C$3:C493))),"")</f>
        <v/>
      </c>
      <c r="D496" s="91" t="str">
        <f t="array" ref="D496">IFERROR(INDEX(data!E$3:E$3000, SMALL(IF(ISBLANK($F$3),IF(data!$D$3:$D$3000=$D$3,ROW(data!E$3:E$3000)-ROW(data!E$3)+1),IF(data!$D$3:$D$3000=$D$3,IF(data!$E$3:$E$3000=$F$3, ROW(data!E$3:E$3000)-ROW(data!E$3)+1))),ROWS(data!E$3:E493))),"")</f>
        <v/>
      </c>
      <c r="E496" s="85" t="str">
        <f t="array" ref="E496">IFERROR(INDEX(data!F$3:F$3000, SMALL(IF(ISBLANK($F$3),IF(data!$D$3:$D$3000=$D$3,ROW(data!F$3:F$3000)-ROW(data!F$3)+1),IF(data!$D$3:$D$3000=$D$3,IF(data!$E$3:$E$3000=$F$3, ROW(data!F$3:F$3000)-ROW(data!F$3)+1))),ROWS(data!F$3:F493))),"")</f>
        <v/>
      </c>
      <c r="F496" s="85" t="str">
        <f t="array" ref="F496">IFERROR(INDEX(data!G$3:G$3000, SMALL(IF(ISBLANK($F$3),IF(data!$D$3:$D$3000=$D$3,ROW(data!G$3:G$3000)-ROW(data!G$3)+1),IF(data!$D$3:$D$3000=$D$3,IF(data!$E$3:$E$3000=$F$3, ROW(data!G$3:G$3000)-ROW(data!G$3)+1))),ROWS(data!G$3:G493))),"")</f>
        <v/>
      </c>
      <c r="G496" s="85" t="str">
        <f t="shared" si="8"/>
        <v/>
      </c>
    </row>
    <row r="497" spans="1:7">
      <c r="A497" s="88" t="str">
        <f t="array" ref="A497">IFERROR(INDEX(data!A$3:A$3000, SMALL(IF(ISBLANK($F$3),IF(data!$D$3:$D$3000=$D$3,ROW(data!A$3:A$3000)-ROW(data!A$3)+1),IF(data!$D$3:$D$3000=$D$3,IF(data!$E$3:$E$3000=$F$3, ROW(data!A$3:A$3000)-ROW(data!A$3)+1))),ROWS(data!A$3:A494))),"")</f>
        <v/>
      </c>
      <c r="B497" s="89" t="str">
        <f t="array" ref="B497">IFERROR(INDEX(data!B$3:B$3000, SMALL(IF(ISBLANK($F$3),IF(data!$D$3:$D$3000=$D$3,ROW(data!B$3:B$3000)-ROW(data!B$3)+1),IF(data!$D$3:$D$3000=$D$3,IF(data!$E$3:$E$3000=$F$3, ROW(data!B$3:B$3000)-ROW(data!B$3)+1))),ROWS(data!B$3:B494))),"")</f>
        <v/>
      </c>
      <c r="C497" s="84" t="str">
        <f t="array" ref="C497">IFERROR(INDEX(data!C$3:C$3000, SMALL(IF(ISBLANK($F$3),IF(data!$D$3:$D$3000=$D$3,ROW(data!C$3:C$3000)-ROW(data!C$3)+1),IF(data!$D$3:$D$3000=$D$3,IF(data!$E$3:$E$3000=$F$3, ROW(data!C$3:C$3000)-ROW(data!C$3)+1))),ROWS(data!C$3:C494))),"")</f>
        <v/>
      </c>
      <c r="D497" s="90" t="str">
        <f t="array" ref="D497">IFERROR(INDEX(data!E$3:E$3000, SMALL(IF(ISBLANK($F$3),IF(data!$D$3:$D$3000=$D$3,ROW(data!E$3:E$3000)-ROW(data!E$3)+1),IF(data!$D$3:$D$3000=$D$3,IF(data!$E$3:$E$3000=$F$3, ROW(data!E$3:E$3000)-ROW(data!E$3)+1))),ROWS(data!E$3:E494))),"")</f>
        <v/>
      </c>
      <c r="E497" s="85" t="str">
        <f t="array" ref="E497">IFERROR(INDEX(data!F$3:F$3000, SMALL(IF(ISBLANK($F$3),IF(data!$D$3:$D$3000=$D$3,ROW(data!F$3:F$3000)-ROW(data!F$3)+1),IF(data!$D$3:$D$3000=$D$3,IF(data!$E$3:$E$3000=$F$3, ROW(data!F$3:F$3000)-ROW(data!F$3)+1))),ROWS(data!F$3:F494))),"")</f>
        <v/>
      </c>
      <c r="F497" s="85" t="str">
        <f t="array" ref="F497">IFERROR(INDEX(data!G$3:G$3000, SMALL(IF(ISBLANK($F$3),IF(data!$D$3:$D$3000=$D$3,ROW(data!G$3:G$3000)-ROW(data!G$3)+1),IF(data!$D$3:$D$3000=$D$3,IF(data!$E$3:$E$3000=$F$3, ROW(data!G$3:G$3000)-ROW(data!G$3)+1))),ROWS(data!G$3:G494))),"")</f>
        <v/>
      </c>
      <c r="G497" s="85" t="str">
        <f t="shared" si="8"/>
        <v/>
      </c>
    </row>
    <row r="498" spans="1:7">
      <c r="A498" s="91" t="str">
        <f t="array" ref="A498">IFERROR(INDEX(data!A$3:A$3000, SMALL(IF(ISBLANK($F$3),IF(data!$D$3:$D$3000=$D$3,ROW(data!A$3:A$3000)-ROW(data!A$3)+1),IF(data!$D$3:$D$3000=$D$3,IF(data!$E$3:$E$3000=$F$3, ROW(data!A$3:A$3000)-ROW(data!A$3)+1))),ROWS(data!A$3:A495))),"")</f>
        <v/>
      </c>
      <c r="B498" s="92" t="str">
        <f t="array" ref="B498">IFERROR(INDEX(data!B$3:B$3000, SMALL(IF(ISBLANK($F$3),IF(data!$D$3:$D$3000=$D$3,ROW(data!B$3:B$3000)-ROW(data!B$3)+1),IF(data!$D$3:$D$3000=$D$3,IF(data!$E$3:$E$3000=$F$3, ROW(data!B$3:B$3000)-ROW(data!B$3)+1))),ROWS(data!B$3:B495))),"")</f>
        <v/>
      </c>
      <c r="C498" s="92" t="str">
        <f t="array" ref="C498">IFERROR(INDEX(data!C$3:C$3000, SMALL(IF(ISBLANK($F$3),IF(data!$D$3:$D$3000=$D$3,ROW(data!C$3:C$3000)-ROW(data!C$3)+1),IF(data!$D$3:$D$3000=$D$3,IF(data!$E$3:$E$3000=$F$3, ROW(data!C$3:C$3000)-ROW(data!C$3)+1))),ROWS(data!C$3:C495))),"")</f>
        <v/>
      </c>
      <c r="D498" s="91" t="str">
        <f t="array" ref="D498">IFERROR(INDEX(data!E$3:E$3000, SMALL(IF(ISBLANK($F$3),IF(data!$D$3:$D$3000=$D$3,ROW(data!E$3:E$3000)-ROW(data!E$3)+1),IF(data!$D$3:$D$3000=$D$3,IF(data!$E$3:$E$3000=$F$3, ROW(data!E$3:E$3000)-ROW(data!E$3)+1))),ROWS(data!E$3:E495))),"")</f>
        <v/>
      </c>
      <c r="E498" s="85" t="str">
        <f t="array" ref="E498">IFERROR(INDEX(data!F$3:F$3000, SMALL(IF(ISBLANK($F$3),IF(data!$D$3:$D$3000=$D$3,ROW(data!F$3:F$3000)-ROW(data!F$3)+1),IF(data!$D$3:$D$3000=$D$3,IF(data!$E$3:$E$3000=$F$3, ROW(data!F$3:F$3000)-ROW(data!F$3)+1))),ROWS(data!F$3:F495))),"")</f>
        <v/>
      </c>
      <c r="F498" s="85" t="str">
        <f t="array" ref="F498">IFERROR(INDEX(data!G$3:G$3000, SMALL(IF(ISBLANK($F$3),IF(data!$D$3:$D$3000=$D$3,ROW(data!G$3:G$3000)-ROW(data!G$3)+1),IF(data!$D$3:$D$3000=$D$3,IF(data!$E$3:$E$3000=$F$3, ROW(data!G$3:G$3000)-ROW(data!G$3)+1))),ROWS(data!G$3:G495))),"")</f>
        <v/>
      </c>
      <c r="G498" s="85" t="str">
        <f t="shared" si="8"/>
        <v/>
      </c>
    </row>
    <row r="499" spans="1:7">
      <c r="A499" s="88" t="str">
        <f t="array" ref="A499">IFERROR(INDEX(data!A$3:A$3000, SMALL(IF(ISBLANK($F$3),IF(data!$D$3:$D$3000=$D$3,ROW(data!A$3:A$3000)-ROW(data!A$3)+1),IF(data!$D$3:$D$3000=$D$3,IF(data!$E$3:$E$3000=$F$3, ROW(data!A$3:A$3000)-ROW(data!A$3)+1))),ROWS(data!A$3:A496))),"")</f>
        <v/>
      </c>
      <c r="B499" s="89" t="str">
        <f t="array" ref="B499">IFERROR(INDEX(data!B$3:B$3000, SMALL(IF(ISBLANK($F$3),IF(data!$D$3:$D$3000=$D$3,ROW(data!B$3:B$3000)-ROW(data!B$3)+1),IF(data!$D$3:$D$3000=$D$3,IF(data!$E$3:$E$3000=$F$3, ROW(data!B$3:B$3000)-ROW(data!B$3)+1))),ROWS(data!B$3:B496))),"")</f>
        <v/>
      </c>
      <c r="C499" s="84" t="str">
        <f t="array" ref="C499">IFERROR(INDEX(data!C$3:C$3000, SMALL(IF(ISBLANK($F$3),IF(data!$D$3:$D$3000=$D$3,ROW(data!C$3:C$3000)-ROW(data!C$3)+1),IF(data!$D$3:$D$3000=$D$3,IF(data!$E$3:$E$3000=$F$3, ROW(data!C$3:C$3000)-ROW(data!C$3)+1))),ROWS(data!C$3:C496))),"")</f>
        <v/>
      </c>
      <c r="D499" s="90" t="str">
        <f t="array" ref="D499">IFERROR(INDEX(data!E$3:E$3000, SMALL(IF(ISBLANK($F$3),IF(data!$D$3:$D$3000=$D$3,ROW(data!E$3:E$3000)-ROW(data!E$3)+1),IF(data!$D$3:$D$3000=$D$3,IF(data!$E$3:$E$3000=$F$3, ROW(data!E$3:E$3000)-ROW(data!E$3)+1))),ROWS(data!E$3:E496))),"")</f>
        <v/>
      </c>
      <c r="E499" s="85" t="str">
        <f t="array" ref="E499">IFERROR(INDEX(data!F$3:F$3000, SMALL(IF(ISBLANK($F$3),IF(data!$D$3:$D$3000=$D$3,ROW(data!F$3:F$3000)-ROW(data!F$3)+1),IF(data!$D$3:$D$3000=$D$3,IF(data!$E$3:$E$3000=$F$3, ROW(data!F$3:F$3000)-ROW(data!F$3)+1))),ROWS(data!F$3:F496))),"")</f>
        <v/>
      </c>
      <c r="F499" s="85" t="str">
        <f t="array" ref="F499">IFERROR(INDEX(data!G$3:G$3000, SMALL(IF(ISBLANK($F$3),IF(data!$D$3:$D$3000=$D$3,ROW(data!G$3:G$3000)-ROW(data!G$3)+1),IF(data!$D$3:$D$3000=$D$3,IF(data!$E$3:$E$3000=$F$3, ROW(data!G$3:G$3000)-ROW(data!G$3)+1))),ROWS(data!G$3:G496))),"")</f>
        <v/>
      </c>
      <c r="G499" s="85" t="str">
        <f t="shared" si="8"/>
        <v/>
      </c>
    </row>
    <row r="500" spans="1:7">
      <c r="A500" s="91" t="str">
        <f t="array" ref="A500">IFERROR(INDEX(data!A$3:A$3000, SMALL(IF(ISBLANK($F$3),IF(data!$D$3:$D$3000=$D$3,ROW(data!A$3:A$3000)-ROW(data!A$3)+1),IF(data!$D$3:$D$3000=$D$3,IF(data!$E$3:$E$3000=$F$3, ROW(data!A$3:A$3000)-ROW(data!A$3)+1))),ROWS(data!A$3:A497))),"")</f>
        <v/>
      </c>
      <c r="B500" s="92" t="str">
        <f t="array" ref="B500">IFERROR(INDEX(data!B$3:B$3000, SMALL(IF(ISBLANK($F$3),IF(data!$D$3:$D$3000=$D$3,ROW(data!B$3:B$3000)-ROW(data!B$3)+1),IF(data!$D$3:$D$3000=$D$3,IF(data!$E$3:$E$3000=$F$3, ROW(data!B$3:B$3000)-ROW(data!B$3)+1))),ROWS(data!B$3:B497))),"")</f>
        <v/>
      </c>
      <c r="C500" s="92" t="str">
        <f t="array" ref="C500">IFERROR(INDEX(data!C$3:C$3000, SMALL(IF(ISBLANK($F$3),IF(data!$D$3:$D$3000=$D$3,ROW(data!C$3:C$3000)-ROW(data!C$3)+1),IF(data!$D$3:$D$3000=$D$3,IF(data!$E$3:$E$3000=$F$3, ROW(data!C$3:C$3000)-ROW(data!C$3)+1))),ROWS(data!C$3:C497))),"")</f>
        <v/>
      </c>
      <c r="D500" s="91" t="str">
        <f t="array" ref="D500">IFERROR(INDEX(data!E$3:E$3000, SMALL(IF(ISBLANK($F$3),IF(data!$D$3:$D$3000=$D$3,ROW(data!E$3:E$3000)-ROW(data!E$3)+1),IF(data!$D$3:$D$3000=$D$3,IF(data!$E$3:$E$3000=$F$3, ROW(data!E$3:E$3000)-ROW(data!E$3)+1))),ROWS(data!E$3:E497))),"")</f>
        <v/>
      </c>
      <c r="E500" s="85" t="str">
        <f t="array" ref="E500">IFERROR(INDEX(data!F$3:F$3000, SMALL(IF(ISBLANK($F$3),IF(data!$D$3:$D$3000=$D$3,ROW(data!F$3:F$3000)-ROW(data!F$3)+1),IF(data!$D$3:$D$3000=$D$3,IF(data!$E$3:$E$3000=$F$3, ROW(data!F$3:F$3000)-ROW(data!F$3)+1))),ROWS(data!F$3:F497))),"")</f>
        <v/>
      </c>
      <c r="F500" s="85" t="str">
        <f t="array" ref="F500">IFERROR(INDEX(data!G$3:G$3000, SMALL(IF(ISBLANK($F$3),IF(data!$D$3:$D$3000=$D$3,ROW(data!G$3:G$3000)-ROW(data!G$3)+1),IF(data!$D$3:$D$3000=$D$3,IF(data!$E$3:$E$3000=$F$3, ROW(data!G$3:G$3000)-ROW(data!G$3)+1))),ROWS(data!G$3:G497))),"")</f>
        <v/>
      </c>
      <c r="G500" s="85" t="str">
        <f t="shared" si="8"/>
        <v/>
      </c>
    </row>
    <row r="501" spans="1:7">
      <c r="A501" s="88" t="str">
        <f t="array" ref="A501">IFERROR(INDEX(data!A$3:A$3000, SMALL(IF(ISBLANK($F$3),IF(data!$D$3:$D$3000=$D$3,ROW(data!A$3:A$3000)-ROW(data!A$3)+1),IF(data!$D$3:$D$3000=$D$3,IF(data!$E$3:$E$3000=$F$3, ROW(data!A$3:A$3000)-ROW(data!A$3)+1))),ROWS(data!A$3:A498))),"")</f>
        <v/>
      </c>
      <c r="B501" s="89" t="str">
        <f t="array" ref="B501">IFERROR(INDEX(data!B$3:B$3000, SMALL(IF(ISBLANK($F$3),IF(data!$D$3:$D$3000=$D$3,ROW(data!B$3:B$3000)-ROW(data!B$3)+1),IF(data!$D$3:$D$3000=$D$3,IF(data!$E$3:$E$3000=$F$3, ROW(data!B$3:B$3000)-ROW(data!B$3)+1))),ROWS(data!B$3:B498))),"")</f>
        <v/>
      </c>
      <c r="C501" s="84" t="str">
        <f t="array" ref="C501">IFERROR(INDEX(data!C$3:C$3000, SMALL(IF(ISBLANK($F$3),IF(data!$D$3:$D$3000=$D$3,ROW(data!C$3:C$3000)-ROW(data!C$3)+1),IF(data!$D$3:$D$3000=$D$3,IF(data!$E$3:$E$3000=$F$3, ROW(data!C$3:C$3000)-ROW(data!C$3)+1))),ROWS(data!C$3:C498))),"")</f>
        <v/>
      </c>
      <c r="D501" s="90" t="str">
        <f t="array" ref="D501">IFERROR(INDEX(data!E$3:E$3000, SMALL(IF(ISBLANK($F$3),IF(data!$D$3:$D$3000=$D$3,ROW(data!E$3:E$3000)-ROW(data!E$3)+1),IF(data!$D$3:$D$3000=$D$3,IF(data!$E$3:$E$3000=$F$3, ROW(data!E$3:E$3000)-ROW(data!E$3)+1))),ROWS(data!E$3:E498))),"")</f>
        <v/>
      </c>
      <c r="E501" s="85" t="str">
        <f t="array" ref="E501">IFERROR(INDEX(data!F$3:F$3000, SMALL(IF(ISBLANK($F$3),IF(data!$D$3:$D$3000=$D$3,ROW(data!F$3:F$3000)-ROW(data!F$3)+1),IF(data!$D$3:$D$3000=$D$3,IF(data!$E$3:$E$3000=$F$3, ROW(data!F$3:F$3000)-ROW(data!F$3)+1))),ROWS(data!F$3:F498))),"")</f>
        <v/>
      </c>
      <c r="F501" s="85" t="str">
        <f t="array" ref="F501">IFERROR(INDEX(data!G$3:G$3000, SMALL(IF(ISBLANK($F$3),IF(data!$D$3:$D$3000=$D$3,ROW(data!G$3:G$3000)-ROW(data!G$3)+1),IF(data!$D$3:$D$3000=$D$3,IF(data!$E$3:$E$3000=$F$3, ROW(data!G$3:G$3000)-ROW(data!G$3)+1))),ROWS(data!G$3:G498))),"")</f>
        <v/>
      </c>
      <c r="G501" s="85" t="str">
        <f t="shared" si="8"/>
        <v/>
      </c>
    </row>
    <row r="502" spans="1:7">
      <c r="A502" s="91" t="str">
        <f t="array" ref="A502">IFERROR(INDEX(data!A$3:A$3000, SMALL(IF(ISBLANK($F$3),IF(data!$D$3:$D$3000=$D$3,ROW(data!A$3:A$3000)-ROW(data!A$3)+1),IF(data!$D$3:$D$3000=$D$3,IF(data!$E$3:$E$3000=$F$3, ROW(data!A$3:A$3000)-ROW(data!A$3)+1))),ROWS(data!A$3:A499))),"")</f>
        <v/>
      </c>
      <c r="B502" s="92" t="str">
        <f t="array" ref="B502">IFERROR(INDEX(data!B$3:B$3000, SMALL(IF(ISBLANK($F$3),IF(data!$D$3:$D$3000=$D$3,ROW(data!B$3:B$3000)-ROW(data!B$3)+1),IF(data!$D$3:$D$3000=$D$3,IF(data!$E$3:$E$3000=$F$3, ROW(data!B$3:B$3000)-ROW(data!B$3)+1))),ROWS(data!B$3:B499))),"")</f>
        <v/>
      </c>
      <c r="C502" s="92" t="str">
        <f t="array" ref="C502">IFERROR(INDEX(data!C$3:C$3000, SMALL(IF(ISBLANK($F$3),IF(data!$D$3:$D$3000=$D$3,ROW(data!C$3:C$3000)-ROW(data!C$3)+1),IF(data!$D$3:$D$3000=$D$3,IF(data!$E$3:$E$3000=$F$3, ROW(data!C$3:C$3000)-ROW(data!C$3)+1))),ROWS(data!C$3:C499))),"")</f>
        <v/>
      </c>
      <c r="D502" s="91" t="str">
        <f t="array" ref="D502">IFERROR(INDEX(data!E$3:E$3000, SMALL(IF(ISBLANK($F$3),IF(data!$D$3:$D$3000=$D$3,ROW(data!E$3:E$3000)-ROW(data!E$3)+1),IF(data!$D$3:$D$3000=$D$3,IF(data!$E$3:$E$3000=$F$3, ROW(data!E$3:E$3000)-ROW(data!E$3)+1))),ROWS(data!E$3:E499))),"")</f>
        <v/>
      </c>
      <c r="E502" s="85" t="str">
        <f t="array" ref="E502">IFERROR(INDEX(data!F$3:F$3000, SMALL(IF(ISBLANK($F$3),IF(data!$D$3:$D$3000=$D$3,ROW(data!F$3:F$3000)-ROW(data!F$3)+1),IF(data!$D$3:$D$3000=$D$3,IF(data!$E$3:$E$3000=$F$3, ROW(data!F$3:F$3000)-ROW(data!F$3)+1))),ROWS(data!F$3:F499))),"")</f>
        <v/>
      </c>
      <c r="F502" s="85" t="str">
        <f t="array" ref="F502">IFERROR(INDEX(data!G$3:G$3000, SMALL(IF(ISBLANK($F$3),IF(data!$D$3:$D$3000=$D$3,ROW(data!G$3:G$3000)-ROW(data!G$3)+1),IF(data!$D$3:$D$3000=$D$3,IF(data!$E$3:$E$3000=$F$3, ROW(data!G$3:G$3000)-ROW(data!G$3)+1))),ROWS(data!G$3:G499))),"")</f>
        <v/>
      </c>
      <c r="G502" s="85" t="str">
        <f t="shared" si="8"/>
        <v/>
      </c>
    </row>
    <row r="503" spans="1:7">
      <c r="A503" s="88" t="str">
        <f t="array" ref="A503">IFERROR(INDEX(data!A$3:A$3000, SMALL(IF(ISBLANK($F$3),IF(data!$D$3:$D$3000=$D$3,ROW(data!A$3:A$3000)-ROW(data!A$3)+1),IF(data!$D$3:$D$3000=$D$3,IF(data!$E$3:$E$3000=$F$3, ROW(data!A$3:A$3000)-ROW(data!A$3)+1))),ROWS(data!A$3:A500))),"")</f>
        <v/>
      </c>
      <c r="B503" s="89" t="str">
        <f t="array" ref="B503">IFERROR(INDEX(data!B$3:B$3000, SMALL(IF(ISBLANK($F$3),IF(data!$D$3:$D$3000=$D$3,ROW(data!B$3:B$3000)-ROW(data!B$3)+1),IF(data!$D$3:$D$3000=$D$3,IF(data!$E$3:$E$3000=$F$3, ROW(data!B$3:B$3000)-ROW(data!B$3)+1))),ROWS(data!B$3:B500))),"")</f>
        <v/>
      </c>
      <c r="C503" s="84" t="str">
        <f t="array" ref="C503">IFERROR(INDEX(data!C$3:C$3000, SMALL(IF(ISBLANK($F$3),IF(data!$D$3:$D$3000=$D$3,ROW(data!C$3:C$3000)-ROW(data!C$3)+1),IF(data!$D$3:$D$3000=$D$3,IF(data!$E$3:$E$3000=$F$3, ROW(data!C$3:C$3000)-ROW(data!C$3)+1))),ROWS(data!C$3:C500))),"")</f>
        <v/>
      </c>
      <c r="D503" s="90" t="str">
        <f t="array" ref="D503">IFERROR(INDEX(data!E$3:E$3000, SMALL(IF(ISBLANK($F$3),IF(data!$D$3:$D$3000=$D$3,ROW(data!E$3:E$3000)-ROW(data!E$3)+1),IF(data!$D$3:$D$3000=$D$3,IF(data!$E$3:$E$3000=$F$3, ROW(data!E$3:E$3000)-ROW(data!E$3)+1))),ROWS(data!E$3:E500))),"")</f>
        <v/>
      </c>
      <c r="E503" s="85" t="str">
        <f t="array" ref="E503">IFERROR(INDEX(data!F$3:F$3000, SMALL(IF(ISBLANK($F$3),IF(data!$D$3:$D$3000=$D$3,ROW(data!F$3:F$3000)-ROW(data!F$3)+1),IF(data!$D$3:$D$3000=$D$3,IF(data!$E$3:$E$3000=$F$3, ROW(data!F$3:F$3000)-ROW(data!F$3)+1))),ROWS(data!F$3:F500))),"")</f>
        <v/>
      </c>
      <c r="F503" s="85" t="str">
        <f t="array" ref="F503">IFERROR(INDEX(data!G$3:G$3000, SMALL(IF(ISBLANK($F$3),IF(data!$D$3:$D$3000=$D$3,ROW(data!G$3:G$3000)-ROW(data!G$3)+1),IF(data!$D$3:$D$3000=$D$3,IF(data!$E$3:$E$3000=$F$3, ROW(data!G$3:G$3000)-ROW(data!G$3)+1))),ROWS(data!G$3:G500))),"")</f>
        <v/>
      </c>
      <c r="G503" s="85" t="str">
        <f t="shared" si="8"/>
        <v/>
      </c>
    </row>
    <row r="504" spans="1:7">
      <c r="A504" s="91" t="str">
        <f t="array" ref="A504">IFERROR(INDEX(data!A$3:A$3000, SMALL(IF(ISBLANK($F$3),IF(data!$D$3:$D$3000=$D$3,ROW(data!A$3:A$3000)-ROW(data!A$3)+1),IF(data!$D$3:$D$3000=$D$3,IF(data!$E$3:$E$3000=$F$3, ROW(data!A$3:A$3000)-ROW(data!A$3)+1))),ROWS(data!A$3:A501))),"")</f>
        <v/>
      </c>
      <c r="B504" s="92" t="str">
        <f t="array" ref="B504">IFERROR(INDEX(data!B$3:B$3000, SMALL(IF(ISBLANK($F$3),IF(data!$D$3:$D$3000=$D$3,ROW(data!B$3:B$3000)-ROW(data!B$3)+1),IF(data!$D$3:$D$3000=$D$3,IF(data!$E$3:$E$3000=$F$3, ROW(data!B$3:B$3000)-ROW(data!B$3)+1))),ROWS(data!B$3:B501))),"")</f>
        <v/>
      </c>
      <c r="C504" s="92" t="str">
        <f t="array" ref="C504">IFERROR(INDEX(data!C$3:C$3000, SMALL(IF(ISBLANK($F$3),IF(data!$D$3:$D$3000=$D$3,ROW(data!C$3:C$3000)-ROW(data!C$3)+1),IF(data!$D$3:$D$3000=$D$3,IF(data!$E$3:$E$3000=$F$3, ROW(data!C$3:C$3000)-ROW(data!C$3)+1))),ROWS(data!C$3:C501))),"")</f>
        <v/>
      </c>
      <c r="D504" s="91" t="str">
        <f t="array" ref="D504">IFERROR(INDEX(data!E$3:E$3000, SMALL(IF(ISBLANK($F$3),IF(data!$D$3:$D$3000=$D$3,ROW(data!E$3:E$3000)-ROW(data!E$3)+1),IF(data!$D$3:$D$3000=$D$3,IF(data!$E$3:$E$3000=$F$3, ROW(data!E$3:E$3000)-ROW(data!E$3)+1))),ROWS(data!E$3:E501))),"")</f>
        <v/>
      </c>
      <c r="E504" s="85" t="str">
        <f t="array" ref="E504">IFERROR(INDEX(data!F$3:F$3000, SMALL(IF(ISBLANK($F$3),IF(data!$D$3:$D$3000=$D$3,ROW(data!F$3:F$3000)-ROW(data!F$3)+1),IF(data!$D$3:$D$3000=$D$3,IF(data!$E$3:$E$3000=$F$3, ROW(data!F$3:F$3000)-ROW(data!F$3)+1))),ROWS(data!F$3:F501))),"")</f>
        <v/>
      </c>
      <c r="F504" s="85" t="str">
        <f t="array" ref="F504">IFERROR(INDEX(data!G$3:G$3000, SMALL(IF(ISBLANK($F$3),IF(data!$D$3:$D$3000=$D$3,ROW(data!G$3:G$3000)-ROW(data!G$3)+1),IF(data!$D$3:$D$3000=$D$3,IF(data!$E$3:$E$3000=$F$3, ROW(data!G$3:G$3000)-ROW(data!G$3)+1))),ROWS(data!G$3:G501))),"")</f>
        <v/>
      </c>
      <c r="G504" s="85" t="str">
        <f t="shared" si="8"/>
        <v/>
      </c>
    </row>
    <row r="505" spans="1:7">
      <c r="A505" s="88" t="str">
        <f t="array" ref="A505">IFERROR(INDEX(data!A$3:A$3000, SMALL(IF(ISBLANK($F$3),IF(data!$D$3:$D$3000=$D$3,ROW(data!A$3:A$3000)-ROW(data!A$3)+1),IF(data!$D$3:$D$3000=$D$3,IF(data!$E$3:$E$3000=$F$3, ROW(data!A$3:A$3000)-ROW(data!A$3)+1))),ROWS(data!A$3:A502))),"")</f>
        <v/>
      </c>
      <c r="B505" s="89" t="str">
        <f t="array" ref="B505">IFERROR(INDEX(data!B$3:B$3000, SMALL(IF(ISBLANK($F$3),IF(data!$D$3:$D$3000=$D$3,ROW(data!B$3:B$3000)-ROW(data!B$3)+1),IF(data!$D$3:$D$3000=$D$3,IF(data!$E$3:$E$3000=$F$3, ROW(data!B$3:B$3000)-ROW(data!B$3)+1))),ROWS(data!B$3:B502))),"")</f>
        <v/>
      </c>
      <c r="C505" s="84" t="str">
        <f t="array" ref="C505">IFERROR(INDEX(data!C$3:C$3000, SMALL(IF(ISBLANK($F$3),IF(data!$D$3:$D$3000=$D$3,ROW(data!C$3:C$3000)-ROW(data!C$3)+1),IF(data!$D$3:$D$3000=$D$3,IF(data!$E$3:$E$3000=$F$3, ROW(data!C$3:C$3000)-ROW(data!C$3)+1))),ROWS(data!C$3:C502))),"")</f>
        <v/>
      </c>
      <c r="D505" s="90" t="str">
        <f t="array" ref="D505">IFERROR(INDEX(data!E$3:E$3000, SMALL(IF(ISBLANK($F$3),IF(data!$D$3:$D$3000=$D$3,ROW(data!E$3:E$3000)-ROW(data!E$3)+1),IF(data!$D$3:$D$3000=$D$3,IF(data!$E$3:$E$3000=$F$3, ROW(data!E$3:E$3000)-ROW(data!E$3)+1))),ROWS(data!E$3:E502))),"")</f>
        <v/>
      </c>
      <c r="E505" s="85" t="str">
        <f t="array" ref="E505">IFERROR(INDEX(data!F$3:F$3000, SMALL(IF(ISBLANK($F$3),IF(data!$D$3:$D$3000=$D$3,ROW(data!F$3:F$3000)-ROW(data!F$3)+1),IF(data!$D$3:$D$3000=$D$3,IF(data!$E$3:$E$3000=$F$3, ROW(data!F$3:F$3000)-ROW(data!F$3)+1))),ROWS(data!F$3:F502))),"")</f>
        <v/>
      </c>
      <c r="F505" s="85" t="str">
        <f t="array" ref="F505">IFERROR(INDEX(data!G$3:G$3000, SMALL(IF(ISBLANK($F$3),IF(data!$D$3:$D$3000=$D$3,ROW(data!G$3:G$3000)-ROW(data!G$3)+1),IF(data!$D$3:$D$3000=$D$3,IF(data!$E$3:$E$3000=$F$3, ROW(data!G$3:G$3000)-ROW(data!G$3)+1))),ROWS(data!G$3:G502))),"")</f>
        <v/>
      </c>
      <c r="G505" s="85" t="str">
        <f t="shared" si="8"/>
        <v/>
      </c>
    </row>
    <row r="506" spans="1:7">
      <c r="A506" s="91" t="str">
        <f t="array" ref="A506">IFERROR(INDEX(data!A$3:A$3000, SMALL(IF(ISBLANK($F$3),IF(data!$D$3:$D$3000=$D$3,ROW(data!A$3:A$3000)-ROW(data!A$3)+1),IF(data!$D$3:$D$3000=$D$3,IF(data!$E$3:$E$3000=$F$3, ROW(data!A$3:A$3000)-ROW(data!A$3)+1))),ROWS(data!A$3:A503))),"")</f>
        <v/>
      </c>
      <c r="B506" s="92" t="str">
        <f t="array" ref="B506">IFERROR(INDEX(data!B$3:B$3000, SMALL(IF(ISBLANK($F$3),IF(data!$D$3:$D$3000=$D$3,ROW(data!B$3:B$3000)-ROW(data!B$3)+1),IF(data!$D$3:$D$3000=$D$3,IF(data!$E$3:$E$3000=$F$3, ROW(data!B$3:B$3000)-ROW(data!B$3)+1))),ROWS(data!B$3:B503))),"")</f>
        <v/>
      </c>
      <c r="C506" s="92" t="str">
        <f t="array" ref="C506">IFERROR(INDEX(data!C$3:C$3000, SMALL(IF(ISBLANK($F$3),IF(data!$D$3:$D$3000=$D$3,ROW(data!C$3:C$3000)-ROW(data!C$3)+1),IF(data!$D$3:$D$3000=$D$3,IF(data!$E$3:$E$3000=$F$3, ROW(data!C$3:C$3000)-ROW(data!C$3)+1))),ROWS(data!C$3:C503))),"")</f>
        <v/>
      </c>
      <c r="D506" s="91" t="str">
        <f t="array" ref="D506">IFERROR(INDEX(data!E$3:E$3000, SMALL(IF(ISBLANK($F$3),IF(data!$D$3:$D$3000=$D$3,ROW(data!E$3:E$3000)-ROW(data!E$3)+1),IF(data!$D$3:$D$3000=$D$3,IF(data!$E$3:$E$3000=$F$3, ROW(data!E$3:E$3000)-ROW(data!E$3)+1))),ROWS(data!E$3:E503))),"")</f>
        <v/>
      </c>
      <c r="E506" s="85" t="str">
        <f t="array" ref="E506">IFERROR(INDEX(data!F$3:F$3000, SMALL(IF(ISBLANK($F$3),IF(data!$D$3:$D$3000=$D$3,ROW(data!F$3:F$3000)-ROW(data!F$3)+1),IF(data!$D$3:$D$3000=$D$3,IF(data!$E$3:$E$3000=$F$3, ROW(data!F$3:F$3000)-ROW(data!F$3)+1))),ROWS(data!F$3:F503))),"")</f>
        <v/>
      </c>
      <c r="F506" s="85" t="str">
        <f t="array" ref="F506">IFERROR(INDEX(data!G$3:G$3000, SMALL(IF(ISBLANK($F$3),IF(data!$D$3:$D$3000=$D$3,ROW(data!G$3:G$3000)-ROW(data!G$3)+1),IF(data!$D$3:$D$3000=$D$3,IF(data!$E$3:$E$3000=$F$3, ROW(data!G$3:G$3000)-ROW(data!G$3)+1))),ROWS(data!G$3:G503))),"")</f>
        <v/>
      </c>
      <c r="G506" s="85" t="str">
        <f t="shared" si="8"/>
        <v/>
      </c>
    </row>
    <row r="507" spans="1:7">
      <c r="A507" s="88" t="str">
        <f t="array" ref="A507">IFERROR(INDEX(data!A$3:A$3000, SMALL(IF(ISBLANK($F$3),IF(data!$D$3:$D$3000=$D$3,ROW(data!A$3:A$3000)-ROW(data!A$3)+1),IF(data!$D$3:$D$3000=$D$3,IF(data!$E$3:$E$3000=$F$3, ROW(data!A$3:A$3000)-ROW(data!A$3)+1))),ROWS(data!A$3:A504))),"")</f>
        <v/>
      </c>
      <c r="B507" s="89" t="str">
        <f t="array" ref="B507">IFERROR(INDEX(data!B$3:B$3000, SMALL(IF(ISBLANK($F$3),IF(data!$D$3:$D$3000=$D$3,ROW(data!B$3:B$3000)-ROW(data!B$3)+1),IF(data!$D$3:$D$3000=$D$3,IF(data!$E$3:$E$3000=$F$3, ROW(data!B$3:B$3000)-ROW(data!B$3)+1))),ROWS(data!B$3:B504))),"")</f>
        <v/>
      </c>
      <c r="C507" s="84" t="str">
        <f t="array" ref="C507">IFERROR(INDEX(data!C$3:C$3000, SMALL(IF(ISBLANK($F$3),IF(data!$D$3:$D$3000=$D$3,ROW(data!C$3:C$3000)-ROW(data!C$3)+1),IF(data!$D$3:$D$3000=$D$3,IF(data!$E$3:$E$3000=$F$3, ROW(data!C$3:C$3000)-ROW(data!C$3)+1))),ROWS(data!C$3:C504))),"")</f>
        <v/>
      </c>
      <c r="D507" s="90" t="str">
        <f t="array" ref="D507">IFERROR(INDEX(data!E$3:E$3000, SMALL(IF(ISBLANK($F$3),IF(data!$D$3:$D$3000=$D$3,ROW(data!E$3:E$3000)-ROW(data!E$3)+1),IF(data!$D$3:$D$3000=$D$3,IF(data!$E$3:$E$3000=$F$3, ROW(data!E$3:E$3000)-ROW(data!E$3)+1))),ROWS(data!E$3:E504))),"")</f>
        <v/>
      </c>
      <c r="E507" s="85" t="str">
        <f t="array" ref="E507">IFERROR(INDEX(data!F$3:F$3000, SMALL(IF(ISBLANK($F$3),IF(data!$D$3:$D$3000=$D$3,ROW(data!F$3:F$3000)-ROW(data!F$3)+1),IF(data!$D$3:$D$3000=$D$3,IF(data!$E$3:$E$3000=$F$3, ROW(data!F$3:F$3000)-ROW(data!F$3)+1))),ROWS(data!F$3:F504))),"")</f>
        <v/>
      </c>
      <c r="F507" s="85" t="str">
        <f t="array" ref="F507">IFERROR(INDEX(data!G$3:G$3000, SMALL(IF(ISBLANK($F$3),IF(data!$D$3:$D$3000=$D$3,ROW(data!G$3:G$3000)-ROW(data!G$3)+1),IF(data!$D$3:$D$3000=$D$3,IF(data!$E$3:$E$3000=$F$3, ROW(data!G$3:G$3000)-ROW(data!G$3)+1))),ROWS(data!G$3:G504))),"")</f>
        <v/>
      </c>
      <c r="G507" s="85" t="str">
        <f t="shared" si="8"/>
        <v/>
      </c>
    </row>
    <row r="508" spans="1:7">
      <c r="A508" s="91" t="str">
        <f t="array" ref="A508">IFERROR(INDEX(data!A$3:A$3000, SMALL(IF(ISBLANK($F$3),IF(data!$D$3:$D$3000=$D$3,ROW(data!A$3:A$3000)-ROW(data!A$3)+1),IF(data!$D$3:$D$3000=$D$3,IF(data!$E$3:$E$3000=$F$3, ROW(data!A$3:A$3000)-ROW(data!A$3)+1))),ROWS(data!A$3:A505))),"")</f>
        <v/>
      </c>
      <c r="B508" s="92" t="str">
        <f t="array" ref="B508">IFERROR(INDEX(data!B$3:B$3000, SMALL(IF(ISBLANK($F$3),IF(data!$D$3:$D$3000=$D$3,ROW(data!B$3:B$3000)-ROW(data!B$3)+1),IF(data!$D$3:$D$3000=$D$3,IF(data!$E$3:$E$3000=$F$3, ROW(data!B$3:B$3000)-ROW(data!B$3)+1))),ROWS(data!B$3:B505))),"")</f>
        <v/>
      </c>
      <c r="C508" s="92" t="str">
        <f t="array" ref="C508">IFERROR(INDEX(data!C$3:C$3000, SMALL(IF(ISBLANK($F$3),IF(data!$D$3:$D$3000=$D$3,ROW(data!C$3:C$3000)-ROW(data!C$3)+1),IF(data!$D$3:$D$3000=$D$3,IF(data!$E$3:$E$3000=$F$3, ROW(data!C$3:C$3000)-ROW(data!C$3)+1))),ROWS(data!C$3:C505))),"")</f>
        <v/>
      </c>
      <c r="D508" s="91" t="str">
        <f t="array" ref="D508">IFERROR(INDEX(data!E$3:E$3000, SMALL(IF(ISBLANK($F$3),IF(data!$D$3:$D$3000=$D$3,ROW(data!E$3:E$3000)-ROW(data!E$3)+1),IF(data!$D$3:$D$3000=$D$3,IF(data!$E$3:$E$3000=$F$3, ROW(data!E$3:E$3000)-ROW(data!E$3)+1))),ROWS(data!E$3:E505))),"")</f>
        <v/>
      </c>
      <c r="E508" s="85" t="str">
        <f t="array" ref="E508">IFERROR(INDEX(data!F$3:F$3000, SMALL(IF(ISBLANK($F$3),IF(data!$D$3:$D$3000=$D$3,ROW(data!F$3:F$3000)-ROW(data!F$3)+1),IF(data!$D$3:$D$3000=$D$3,IF(data!$E$3:$E$3000=$F$3, ROW(data!F$3:F$3000)-ROW(data!F$3)+1))),ROWS(data!F$3:F505))),"")</f>
        <v/>
      </c>
      <c r="F508" s="85" t="str">
        <f t="array" ref="F508">IFERROR(INDEX(data!G$3:G$3000, SMALL(IF(ISBLANK($F$3),IF(data!$D$3:$D$3000=$D$3,ROW(data!G$3:G$3000)-ROW(data!G$3)+1),IF(data!$D$3:$D$3000=$D$3,IF(data!$E$3:$E$3000=$F$3, ROW(data!G$3:G$3000)-ROW(data!G$3)+1))),ROWS(data!G$3:G505))),"")</f>
        <v/>
      </c>
      <c r="G508" s="85" t="str">
        <f t="shared" si="8"/>
        <v/>
      </c>
    </row>
    <row r="509" spans="1:7">
      <c r="A509" s="88" t="str">
        <f t="array" ref="A509">IFERROR(INDEX(data!A$3:A$3000, SMALL(IF(ISBLANK($F$3),IF(data!$D$3:$D$3000=$D$3,ROW(data!A$3:A$3000)-ROW(data!A$3)+1),IF(data!$D$3:$D$3000=$D$3,IF(data!$E$3:$E$3000=$F$3, ROW(data!A$3:A$3000)-ROW(data!A$3)+1))),ROWS(data!A$3:A506))),"")</f>
        <v/>
      </c>
      <c r="B509" s="89" t="str">
        <f t="array" ref="B509">IFERROR(INDEX(data!B$3:B$3000, SMALL(IF(ISBLANK($F$3),IF(data!$D$3:$D$3000=$D$3,ROW(data!B$3:B$3000)-ROW(data!B$3)+1),IF(data!$D$3:$D$3000=$D$3,IF(data!$E$3:$E$3000=$F$3, ROW(data!B$3:B$3000)-ROW(data!B$3)+1))),ROWS(data!B$3:B506))),"")</f>
        <v/>
      </c>
      <c r="C509" s="84" t="str">
        <f t="array" ref="C509">IFERROR(INDEX(data!C$3:C$3000, SMALL(IF(ISBLANK($F$3),IF(data!$D$3:$D$3000=$D$3,ROW(data!C$3:C$3000)-ROW(data!C$3)+1),IF(data!$D$3:$D$3000=$D$3,IF(data!$E$3:$E$3000=$F$3, ROW(data!C$3:C$3000)-ROW(data!C$3)+1))),ROWS(data!C$3:C506))),"")</f>
        <v/>
      </c>
      <c r="D509" s="90" t="str">
        <f t="array" ref="D509">IFERROR(INDEX(data!E$3:E$3000, SMALL(IF(ISBLANK($F$3),IF(data!$D$3:$D$3000=$D$3,ROW(data!E$3:E$3000)-ROW(data!E$3)+1),IF(data!$D$3:$D$3000=$D$3,IF(data!$E$3:$E$3000=$F$3, ROW(data!E$3:E$3000)-ROW(data!E$3)+1))),ROWS(data!E$3:E506))),"")</f>
        <v/>
      </c>
      <c r="E509" s="85" t="str">
        <f t="array" ref="E509">IFERROR(INDEX(data!F$3:F$3000, SMALL(IF(ISBLANK($F$3),IF(data!$D$3:$D$3000=$D$3,ROW(data!F$3:F$3000)-ROW(data!F$3)+1),IF(data!$D$3:$D$3000=$D$3,IF(data!$E$3:$E$3000=$F$3, ROW(data!F$3:F$3000)-ROW(data!F$3)+1))),ROWS(data!F$3:F506))),"")</f>
        <v/>
      </c>
      <c r="F509" s="85" t="str">
        <f t="array" ref="F509">IFERROR(INDEX(data!G$3:G$3000, SMALL(IF(ISBLANK($F$3),IF(data!$D$3:$D$3000=$D$3,ROW(data!G$3:G$3000)-ROW(data!G$3)+1),IF(data!$D$3:$D$3000=$D$3,IF(data!$E$3:$E$3000=$F$3, ROW(data!G$3:G$3000)-ROW(data!G$3)+1))),ROWS(data!G$3:G506))),"")</f>
        <v/>
      </c>
      <c r="G509" s="85" t="str">
        <f t="shared" si="8"/>
        <v/>
      </c>
    </row>
    <row r="510" spans="1:7">
      <c r="A510" s="91" t="str">
        <f t="array" ref="A510">IFERROR(INDEX(data!A$3:A$3000, SMALL(IF(ISBLANK($F$3),IF(data!$D$3:$D$3000=$D$3,ROW(data!A$3:A$3000)-ROW(data!A$3)+1),IF(data!$D$3:$D$3000=$D$3,IF(data!$E$3:$E$3000=$F$3, ROW(data!A$3:A$3000)-ROW(data!A$3)+1))),ROWS(data!A$3:A507))),"")</f>
        <v/>
      </c>
      <c r="B510" s="92" t="str">
        <f t="array" ref="B510">IFERROR(INDEX(data!B$3:B$3000, SMALL(IF(ISBLANK($F$3),IF(data!$D$3:$D$3000=$D$3,ROW(data!B$3:B$3000)-ROW(data!B$3)+1),IF(data!$D$3:$D$3000=$D$3,IF(data!$E$3:$E$3000=$F$3, ROW(data!B$3:B$3000)-ROW(data!B$3)+1))),ROWS(data!B$3:B507))),"")</f>
        <v/>
      </c>
      <c r="C510" s="92" t="str">
        <f t="array" ref="C510">IFERROR(INDEX(data!C$3:C$3000, SMALL(IF(ISBLANK($F$3),IF(data!$D$3:$D$3000=$D$3,ROW(data!C$3:C$3000)-ROW(data!C$3)+1),IF(data!$D$3:$D$3000=$D$3,IF(data!$E$3:$E$3000=$F$3, ROW(data!C$3:C$3000)-ROW(data!C$3)+1))),ROWS(data!C$3:C507))),"")</f>
        <v/>
      </c>
      <c r="D510" s="91" t="str">
        <f t="array" ref="D510">IFERROR(INDEX(data!E$3:E$3000, SMALL(IF(ISBLANK($F$3),IF(data!$D$3:$D$3000=$D$3,ROW(data!E$3:E$3000)-ROW(data!E$3)+1),IF(data!$D$3:$D$3000=$D$3,IF(data!$E$3:$E$3000=$F$3, ROW(data!E$3:E$3000)-ROW(data!E$3)+1))),ROWS(data!E$3:E507))),"")</f>
        <v/>
      </c>
      <c r="E510" s="85" t="str">
        <f t="array" ref="E510">IFERROR(INDEX(data!F$3:F$3000, SMALL(IF(ISBLANK($F$3),IF(data!$D$3:$D$3000=$D$3,ROW(data!F$3:F$3000)-ROW(data!F$3)+1),IF(data!$D$3:$D$3000=$D$3,IF(data!$E$3:$E$3000=$F$3, ROW(data!F$3:F$3000)-ROW(data!F$3)+1))),ROWS(data!F$3:F507))),"")</f>
        <v/>
      </c>
      <c r="F510" s="85" t="str">
        <f t="array" ref="F510">IFERROR(INDEX(data!G$3:G$3000, SMALL(IF(ISBLANK($F$3),IF(data!$D$3:$D$3000=$D$3,ROW(data!G$3:G$3000)-ROW(data!G$3)+1),IF(data!$D$3:$D$3000=$D$3,IF(data!$E$3:$E$3000=$F$3, ROW(data!G$3:G$3000)-ROW(data!G$3)+1))),ROWS(data!G$3:G507))),"")</f>
        <v/>
      </c>
      <c r="G510" s="85" t="str">
        <f t="shared" si="8"/>
        <v/>
      </c>
    </row>
    <row r="511" spans="1:7">
      <c r="A511" s="88" t="str">
        <f t="array" ref="A511">IFERROR(INDEX(data!A$3:A$3000, SMALL(IF(ISBLANK($F$3),IF(data!$D$3:$D$3000=$D$3,ROW(data!A$3:A$3000)-ROW(data!A$3)+1),IF(data!$D$3:$D$3000=$D$3,IF(data!$E$3:$E$3000=$F$3, ROW(data!A$3:A$3000)-ROW(data!A$3)+1))),ROWS(data!A$3:A508))),"")</f>
        <v/>
      </c>
      <c r="B511" s="89" t="str">
        <f t="array" ref="B511">IFERROR(INDEX(data!B$3:B$3000, SMALL(IF(ISBLANK($F$3),IF(data!$D$3:$D$3000=$D$3,ROW(data!B$3:B$3000)-ROW(data!B$3)+1),IF(data!$D$3:$D$3000=$D$3,IF(data!$E$3:$E$3000=$F$3, ROW(data!B$3:B$3000)-ROW(data!B$3)+1))),ROWS(data!B$3:B508))),"")</f>
        <v/>
      </c>
      <c r="C511" s="84" t="str">
        <f t="array" ref="C511">IFERROR(INDEX(data!C$3:C$3000, SMALL(IF(ISBLANK($F$3),IF(data!$D$3:$D$3000=$D$3,ROW(data!C$3:C$3000)-ROW(data!C$3)+1),IF(data!$D$3:$D$3000=$D$3,IF(data!$E$3:$E$3000=$F$3, ROW(data!C$3:C$3000)-ROW(data!C$3)+1))),ROWS(data!C$3:C508))),"")</f>
        <v/>
      </c>
      <c r="D511" s="90" t="str">
        <f t="array" ref="D511">IFERROR(INDEX(data!E$3:E$3000, SMALL(IF(ISBLANK($F$3),IF(data!$D$3:$D$3000=$D$3,ROW(data!E$3:E$3000)-ROW(data!E$3)+1),IF(data!$D$3:$D$3000=$D$3,IF(data!$E$3:$E$3000=$F$3, ROW(data!E$3:E$3000)-ROW(data!E$3)+1))),ROWS(data!E$3:E508))),"")</f>
        <v/>
      </c>
      <c r="E511" s="85" t="str">
        <f t="array" ref="E511">IFERROR(INDEX(data!F$3:F$3000, SMALL(IF(ISBLANK($F$3),IF(data!$D$3:$D$3000=$D$3,ROW(data!F$3:F$3000)-ROW(data!F$3)+1),IF(data!$D$3:$D$3000=$D$3,IF(data!$E$3:$E$3000=$F$3, ROW(data!F$3:F$3000)-ROW(data!F$3)+1))),ROWS(data!F$3:F508))),"")</f>
        <v/>
      </c>
      <c r="F511" s="85" t="str">
        <f t="array" ref="F511">IFERROR(INDEX(data!G$3:G$3000, SMALL(IF(ISBLANK($F$3),IF(data!$D$3:$D$3000=$D$3,ROW(data!G$3:G$3000)-ROW(data!G$3)+1),IF(data!$D$3:$D$3000=$D$3,IF(data!$E$3:$E$3000=$F$3, ROW(data!G$3:G$3000)-ROW(data!G$3)+1))),ROWS(data!G$3:G508))),"")</f>
        <v/>
      </c>
      <c r="G511" s="85" t="str">
        <f t="shared" si="8"/>
        <v/>
      </c>
    </row>
    <row r="512" spans="1:7">
      <c r="A512" s="91" t="str">
        <f t="array" ref="A512">IFERROR(INDEX(data!A$3:A$3000, SMALL(IF(ISBLANK($F$3),IF(data!$D$3:$D$3000=$D$3,ROW(data!A$3:A$3000)-ROW(data!A$3)+1),IF(data!$D$3:$D$3000=$D$3,IF(data!$E$3:$E$3000=$F$3, ROW(data!A$3:A$3000)-ROW(data!A$3)+1))),ROWS(data!A$3:A509))),"")</f>
        <v/>
      </c>
      <c r="B512" s="92" t="str">
        <f t="array" ref="B512">IFERROR(INDEX(data!B$3:B$3000, SMALL(IF(ISBLANK($F$3),IF(data!$D$3:$D$3000=$D$3,ROW(data!B$3:B$3000)-ROW(data!B$3)+1),IF(data!$D$3:$D$3000=$D$3,IF(data!$E$3:$E$3000=$F$3, ROW(data!B$3:B$3000)-ROW(data!B$3)+1))),ROWS(data!B$3:B509))),"")</f>
        <v/>
      </c>
      <c r="C512" s="92" t="str">
        <f t="array" ref="C512">IFERROR(INDEX(data!C$3:C$3000, SMALL(IF(ISBLANK($F$3),IF(data!$D$3:$D$3000=$D$3,ROW(data!C$3:C$3000)-ROW(data!C$3)+1),IF(data!$D$3:$D$3000=$D$3,IF(data!$E$3:$E$3000=$F$3, ROW(data!C$3:C$3000)-ROW(data!C$3)+1))),ROWS(data!C$3:C509))),"")</f>
        <v/>
      </c>
      <c r="D512" s="91" t="str">
        <f t="array" ref="D512">IFERROR(INDEX(data!E$3:E$3000, SMALL(IF(ISBLANK($F$3),IF(data!$D$3:$D$3000=$D$3,ROW(data!E$3:E$3000)-ROW(data!E$3)+1),IF(data!$D$3:$D$3000=$D$3,IF(data!$E$3:$E$3000=$F$3, ROW(data!E$3:E$3000)-ROW(data!E$3)+1))),ROWS(data!E$3:E509))),"")</f>
        <v/>
      </c>
      <c r="E512" s="85" t="str">
        <f t="array" ref="E512">IFERROR(INDEX(data!F$3:F$3000, SMALL(IF(ISBLANK($F$3),IF(data!$D$3:$D$3000=$D$3,ROW(data!F$3:F$3000)-ROW(data!F$3)+1),IF(data!$D$3:$D$3000=$D$3,IF(data!$E$3:$E$3000=$F$3, ROW(data!F$3:F$3000)-ROW(data!F$3)+1))),ROWS(data!F$3:F509))),"")</f>
        <v/>
      </c>
      <c r="F512" s="85" t="str">
        <f t="array" ref="F512">IFERROR(INDEX(data!G$3:G$3000, SMALL(IF(ISBLANK($F$3),IF(data!$D$3:$D$3000=$D$3,ROW(data!G$3:G$3000)-ROW(data!G$3)+1),IF(data!$D$3:$D$3000=$D$3,IF(data!$E$3:$E$3000=$F$3, ROW(data!G$3:G$3000)-ROW(data!G$3)+1))),ROWS(data!G$3:G509))),"")</f>
        <v/>
      </c>
      <c r="G512" s="85" t="str">
        <f t="shared" si="8"/>
        <v/>
      </c>
    </row>
    <row r="513" spans="1:7">
      <c r="A513" s="88" t="str">
        <f t="array" ref="A513">IFERROR(INDEX(data!A$3:A$3000, SMALL(IF(ISBLANK($F$3),IF(data!$D$3:$D$3000=$D$3,ROW(data!A$3:A$3000)-ROW(data!A$3)+1),IF(data!$D$3:$D$3000=$D$3,IF(data!$E$3:$E$3000=$F$3, ROW(data!A$3:A$3000)-ROW(data!A$3)+1))),ROWS(data!A$3:A510))),"")</f>
        <v/>
      </c>
      <c r="B513" s="89" t="str">
        <f t="array" ref="B513">IFERROR(INDEX(data!B$3:B$3000, SMALL(IF(ISBLANK($F$3),IF(data!$D$3:$D$3000=$D$3,ROW(data!B$3:B$3000)-ROW(data!B$3)+1),IF(data!$D$3:$D$3000=$D$3,IF(data!$E$3:$E$3000=$F$3, ROW(data!B$3:B$3000)-ROW(data!B$3)+1))),ROWS(data!B$3:B510))),"")</f>
        <v/>
      </c>
      <c r="C513" s="84" t="str">
        <f t="array" ref="C513">IFERROR(INDEX(data!C$3:C$3000, SMALL(IF(ISBLANK($F$3),IF(data!$D$3:$D$3000=$D$3,ROW(data!C$3:C$3000)-ROW(data!C$3)+1),IF(data!$D$3:$D$3000=$D$3,IF(data!$E$3:$E$3000=$F$3, ROW(data!C$3:C$3000)-ROW(data!C$3)+1))),ROWS(data!C$3:C510))),"")</f>
        <v/>
      </c>
      <c r="D513" s="90" t="str">
        <f t="array" ref="D513">IFERROR(INDEX(data!E$3:E$3000, SMALL(IF(ISBLANK($F$3),IF(data!$D$3:$D$3000=$D$3,ROW(data!E$3:E$3000)-ROW(data!E$3)+1),IF(data!$D$3:$D$3000=$D$3,IF(data!$E$3:$E$3000=$F$3, ROW(data!E$3:E$3000)-ROW(data!E$3)+1))),ROWS(data!E$3:E510))),"")</f>
        <v/>
      </c>
      <c r="E513" s="85" t="str">
        <f t="array" ref="E513">IFERROR(INDEX(data!F$3:F$3000, SMALL(IF(ISBLANK($F$3),IF(data!$D$3:$D$3000=$D$3,ROW(data!F$3:F$3000)-ROW(data!F$3)+1),IF(data!$D$3:$D$3000=$D$3,IF(data!$E$3:$E$3000=$F$3, ROW(data!F$3:F$3000)-ROW(data!F$3)+1))),ROWS(data!F$3:F510))),"")</f>
        <v/>
      </c>
      <c r="F513" s="85" t="str">
        <f t="array" ref="F513">IFERROR(INDEX(data!G$3:G$3000, SMALL(IF(ISBLANK($F$3),IF(data!$D$3:$D$3000=$D$3,ROW(data!G$3:G$3000)-ROW(data!G$3)+1),IF(data!$D$3:$D$3000=$D$3,IF(data!$E$3:$E$3000=$F$3, ROW(data!G$3:G$3000)-ROW(data!G$3)+1))),ROWS(data!G$3:G510))),"")</f>
        <v/>
      </c>
      <c r="G513" s="85" t="str">
        <f t="shared" si="8"/>
        <v/>
      </c>
    </row>
    <row r="514" spans="1:7">
      <c r="A514" s="91" t="str">
        <f t="array" ref="A514">IFERROR(INDEX(data!A$3:A$3000, SMALL(IF(ISBLANK($F$3),IF(data!$D$3:$D$3000=$D$3,ROW(data!A$3:A$3000)-ROW(data!A$3)+1),IF(data!$D$3:$D$3000=$D$3,IF(data!$E$3:$E$3000=$F$3, ROW(data!A$3:A$3000)-ROW(data!A$3)+1))),ROWS(data!A$3:A511))),"")</f>
        <v/>
      </c>
      <c r="B514" s="92" t="str">
        <f t="array" ref="B514">IFERROR(INDEX(data!B$3:B$3000, SMALL(IF(ISBLANK($F$3),IF(data!$D$3:$D$3000=$D$3,ROW(data!B$3:B$3000)-ROW(data!B$3)+1),IF(data!$D$3:$D$3000=$D$3,IF(data!$E$3:$E$3000=$F$3, ROW(data!B$3:B$3000)-ROW(data!B$3)+1))),ROWS(data!B$3:B511))),"")</f>
        <v/>
      </c>
      <c r="C514" s="92" t="str">
        <f t="array" ref="C514">IFERROR(INDEX(data!C$3:C$3000, SMALL(IF(ISBLANK($F$3),IF(data!$D$3:$D$3000=$D$3,ROW(data!C$3:C$3000)-ROW(data!C$3)+1),IF(data!$D$3:$D$3000=$D$3,IF(data!$E$3:$E$3000=$F$3, ROW(data!C$3:C$3000)-ROW(data!C$3)+1))),ROWS(data!C$3:C511))),"")</f>
        <v/>
      </c>
      <c r="D514" s="91" t="str">
        <f t="array" ref="D514">IFERROR(INDEX(data!E$3:E$3000, SMALL(IF(ISBLANK($F$3),IF(data!$D$3:$D$3000=$D$3,ROW(data!E$3:E$3000)-ROW(data!E$3)+1),IF(data!$D$3:$D$3000=$D$3,IF(data!$E$3:$E$3000=$F$3, ROW(data!E$3:E$3000)-ROW(data!E$3)+1))),ROWS(data!E$3:E511))),"")</f>
        <v/>
      </c>
      <c r="E514" s="85" t="str">
        <f t="array" ref="E514">IFERROR(INDEX(data!F$3:F$3000, SMALL(IF(ISBLANK($F$3),IF(data!$D$3:$D$3000=$D$3,ROW(data!F$3:F$3000)-ROW(data!F$3)+1),IF(data!$D$3:$D$3000=$D$3,IF(data!$E$3:$E$3000=$F$3, ROW(data!F$3:F$3000)-ROW(data!F$3)+1))),ROWS(data!F$3:F511))),"")</f>
        <v/>
      </c>
      <c r="F514" s="85" t="str">
        <f t="array" ref="F514">IFERROR(INDEX(data!G$3:G$3000, SMALL(IF(ISBLANK($F$3),IF(data!$D$3:$D$3000=$D$3,ROW(data!G$3:G$3000)-ROW(data!G$3)+1),IF(data!$D$3:$D$3000=$D$3,IF(data!$E$3:$E$3000=$F$3, ROW(data!G$3:G$3000)-ROW(data!G$3)+1))),ROWS(data!G$3:G511))),"")</f>
        <v/>
      </c>
      <c r="G514" s="85" t="str">
        <f t="shared" si="8"/>
        <v/>
      </c>
    </row>
    <row r="515" spans="1:7">
      <c r="A515" s="88" t="str">
        <f t="array" ref="A515">IFERROR(INDEX(data!A$3:A$3000, SMALL(IF(ISBLANK($F$3),IF(data!$D$3:$D$3000=$D$3,ROW(data!A$3:A$3000)-ROW(data!A$3)+1),IF(data!$D$3:$D$3000=$D$3,IF(data!$E$3:$E$3000=$F$3, ROW(data!A$3:A$3000)-ROW(data!A$3)+1))),ROWS(data!A$3:A512))),"")</f>
        <v/>
      </c>
      <c r="B515" s="89" t="str">
        <f t="array" ref="B515">IFERROR(INDEX(data!B$3:B$3000, SMALL(IF(ISBLANK($F$3),IF(data!$D$3:$D$3000=$D$3,ROW(data!B$3:B$3000)-ROW(data!B$3)+1),IF(data!$D$3:$D$3000=$D$3,IF(data!$E$3:$E$3000=$F$3, ROW(data!B$3:B$3000)-ROW(data!B$3)+1))),ROWS(data!B$3:B512))),"")</f>
        <v/>
      </c>
      <c r="C515" s="84" t="str">
        <f t="array" ref="C515">IFERROR(INDEX(data!C$3:C$3000, SMALL(IF(ISBLANK($F$3),IF(data!$D$3:$D$3000=$D$3,ROW(data!C$3:C$3000)-ROW(data!C$3)+1),IF(data!$D$3:$D$3000=$D$3,IF(data!$E$3:$E$3000=$F$3, ROW(data!C$3:C$3000)-ROW(data!C$3)+1))),ROWS(data!C$3:C512))),"")</f>
        <v/>
      </c>
      <c r="D515" s="90" t="str">
        <f t="array" ref="D515">IFERROR(INDEX(data!E$3:E$3000, SMALL(IF(ISBLANK($F$3),IF(data!$D$3:$D$3000=$D$3,ROW(data!E$3:E$3000)-ROW(data!E$3)+1),IF(data!$D$3:$D$3000=$D$3,IF(data!$E$3:$E$3000=$F$3, ROW(data!E$3:E$3000)-ROW(data!E$3)+1))),ROWS(data!E$3:E512))),"")</f>
        <v/>
      </c>
      <c r="E515" s="85" t="str">
        <f t="array" ref="E515">IFERROR(INDEX(data!F$3:F$3000, SMALL(IF(ISBLANK($F$3),IF(data!$D$3:$D$3000=$D$3,ROW(data!F$3:F$3000)-ROW(data!F$3)+1),IF(data!$D$3:$D$3000=$D$3,IF(data!$E$3:$E$3000=$F$3, ROW(data!F$3:F$3000)-ROW(data!F$3)+1))),ROWS(data!F$3:F512))),"")</f>
        <v/>
      </c>
      <c r="F515" s="85" t="str">
        <f t="array" ref="F515">IFERROR(INDEX(data!G$3:G$3000, SMALL(IF(ISBLANK($F$3),IF(data!$D$3:$D$3000=$D$3,ROW(data!G$3:G$3000)-ROW(data!G$3)+1),IF(data!$D$3:$D$3000=$D$3,IF(data!$E$3:$E$3000=$F$3, ROW(data!G$3:G$3000)-ROW(data!G$3)+1))),ROWS(data!G$3:G512))),"")</f>
        <v/>
      </c>
      <c r="G515" s="85" t="str">
        <f t="shared" si="8"/>
        <v/>
      </c>
    </row>
    <row r="516" spans="1:7">
      <c r="A516" s="91" t="str">
        <f t="array" ref="A516">IFERROR(INDEX(data!A$3:A$3000, SMALL(IF(ISBLANK($F$3),IF(data!$D$3:$D$3000=$D$3,ROW(data!A$3:A$3000)-ROW(data!A$3)+1),IF(data!$D$3:$D$3000=$D$3,IF(data!$E$3:$E$3000=$F$3, ROW(data!A$3:A$3000)-ROW(data!A$3)+1))),ROWS(data!A$3:A513))),"")</f>
        <v/>
      </c>
      <c r="B516" s="92" t="str">
        <f t="array" ref="B516">IFERROR(INDEX(data!B$3:B$3000, SMALL(IF(ISBLANK($F$3),IF(data!$D$3:$D$3000=$D$3,ROW(data!B$3:B$3000)-ROW(data!B$3)+1),IF(data!$D$3:$D$3000=$D$3,IF(data!$E$3:$E$3000=$F$3, ROW(data!B$3:B$3000)-ROW(data!B$3)+1))),ROWS(data!B$3:B513))),"")</f>
        <v/>
      </c>
      <c r="C516" s="92" t="str">
        <f t="array" ref="C516">IFERROR(INDEX(data!C$3:C$3000, SMALL(IF(ISBLANK($F$3),IF(data!$D$3:$D$3000=$D$3,ROW(data!C$3:C$3000)-ROW(data!C$3)+1),IF(data!$D$3:$D$3000=$D$3,IF(data!$E$3:$E$3000=$F$3, ROW(data!C$3:C$3000)-ROW(data!C$3)+1))),ROWS(data!C$3:C513))),"")</f>
        <v/>
      </c>
      <c r="D516" s="91" t="str">
        <f t="array" ref="D516">IFERROR(INDEX(data!E$3:E$3000, SMALL(IF(ISBLANK($F$3),IF(data!$D$3:$D$3000=$D$3,ROW(data!E$3:E$3000)-ROW(data!E$3)+1),IF(data!$D$3:$D$3000=$D$3,IF(data!$E$3:$E$3000=$F$3, ROW(data!E$3:E$3000)-ROW(data!E$3)+1))),ROWS(data!E$3:E513))),"")</f>
        <v/>
      </c>
      <c r="E516" s="85" t="str">
        <f t="array" ref="E516">IFERROR(INDEX(data!F$3:F$3000, SMALL(IF(ISBLANK($F$3),IF(data!$D$3:$D$3000=$D$3,ROW(data!F$3:F$3000)-ROW(data!F$3)+1),IF(data!$D$3:$D$3000=$D$3,IF(data!$E$3:$E$3000=$F$3, ROW(data!F$3:F$3000)-ROW(data!F$3)+1))),ROWS(data!F$3:F513))),"")</f>
        <v/>
      </c>
      <c r="F516" s="85" t="str">
        <f t="array" ref="F516">IFERROR(INDEX(data!G$3:G$3000, SMALL(IF(ISBLANK($F$3),IF(data!$D$3:$D$3000=$D$3,ROW(data!G$3:G$3000)-ROW(data!G$3)+1),IF(data!$D$3:$D$3000=$D$3,IF(data!$E$3:$E$3000=$F$3, ROW(data!G$3:G$3000)-ROW(data!G$3)+1))),ROWS(data!G$3:G513))),"")</f>
        <v/>
      </c>
      <c r="G516" s="85" t="str">
        <f t="shared" si="8"/>
        <v/>
      </c>
    </row>
    <row r="517" spans="1:7">
      <c r="A517" s="88" t="str">
        <f t="array" ref="A517">IFERROR(INDEX(data!A$3:A$3000, SMALL(IF(ISBLANK($F$3),IF(data!$D$3:$D$3000=$D$3,ROW(data!A$3:A$3000)-ROW(data!A$3)+1),IF(data!$D$3:$D$3000=$D$3,IF(data!$E$3:$E$3000=$F$3, ROW(data!A$3:A$3000)-ROW(data!A$3)+1))),ROWS(data!A$3:A514))),"")</f>
        <v/>
      </c>
      <c r="B517" s="89" t="str">
        <f t="array" ref="B517">IFERROR(INDEX(data!B$3:B$3000, SMALL(IF(ISBLANK($F$3),IF(data!$D$3:$D$3000=$D$3,ROW(data!B$3:B$3000)-ROW(data!B$3)+1),IF(data!$D$3:$D$3000=$D$3,IF(data!$E$3:$E$3000=$F$3, ROW(data!B$3:B$3000)-ROW(data!B$3)+1))),ROWS(data!B$3:B514))),"")</f>
        <v/>
      </c>
      <c r="C517" s="84" t="str">
        <f t="array" ref="C517">IFERROR(INDEX(data!C$3:C$3000, SMALL(IF(ISBLANK($F$3),IF(data!$D$3:$D$3000=$D$3,ROW(data!C$3:C$3000)-ROW(data!C$3)+1),IF(data!$D$3:$D$3000=$D$3,IF(data!$E$3:$E$3000=$F$3, ROW(data!C$3:C$3000)-ROW(data!C$3)+1))),ROWS(data!C$3:C514))),"")</f>
        <v/>
      </c>
      <c r="D517" s="90" t="str">
        <f t="array" ref="D517">IFERROR(INDEX(data!E$3:E$3000, SMALL(IF(ISBLANK($F$3),IF(data!$D$3:$D$3000=$D$3,ROW(data!E$3:E$3000)-ROW(data!E$3)+1),IF(data!$D$3:$D$3000=$D$3,IF(data!$E$3:$E$3000=$F$3, ROW(data!E$3:E$3000)-ROW(data!E$3)+1))),ROWS(data!E$3:E514))),"")</f>
        <v/>
      </c>
      <c r="E517" s="85" t="str">
        <f t="array" ref="E517">IFERROR(INDEX(data!F$3:F$3000, SMALL(IF(ISBLANK($F$3),IF(data!$D$3:$D$3000=$D$3,ROW(data!F$3:F$3000)-ROW(data!F$3)+1),IF(data!$D$3:$D$3000=$D$3,IF(data!$E$3:$E$3000=$F$3, ROW(data!F$3:F$3000)-ROW(data!F$3)+1))),ROWS(data!F$3:F514))),"")</f>
        <v/>
      </c>
      <c r="F517" s="85" t="str">
        <f t="array" ref="F517">IFERROR(INDEX(data!G$3:G$3000, SMALL(IF(ISBLANK($F$3),IF(data!$D$3:$D$3000=$D$3,ROW(data!G$3:G$3000)-ROW(data!G$3)+1),IF(data!$D$3:$D$3000=$D$3,IF(data!$E$3:$E$3000=$F$3, ROW(data!G$3:G$3000)-ROW(data!G$3)+1))),ROWS(data!G$3:G514))),"")</f>
        <v/>
      </c>
      <c r="G517" s="85" t="str">
        <f t="shared" si="8"/>
        <v/>
      </c>
    </row>
    <row r="518" spans="1:7">
      <c r="A518" s="91" t="str">
        <f t="array" ref="A518">IFERROR(INDEX(data!A$3:A$3000, SMALL(IF(ISBLANK($F$3),IF(data!$D$3:$D$3000=$D$3,ROW(data!A$3:A$3000)-ROW(data!A$3)+1),IF(data!$D$3:$D$3000=$D$3,IF(data!$E$3:$E$3000=$F$3, ROW(data!A$3:A$3000)-ROW(data!A$3)+1))),ROWS(data!A$3:A515))),"")</f>
        <v/>
      </c>
      <c r="B518" s="92" t="str">
        <f t="array" ref="B518">IFERROR(INDEX(data!B$3:B$3000, SMALL(IF(ISBLANK($F$3),IF(data!$D$3:$D$3000=$D$3,ROW(data!B$3:B$3000)-ROW(data!B$3)+1),IF(data!$D$3:$D$3000=$D$3,IF(data!$E$3:$E$3000=$F$3, ROW(data!B$3:B$3000)-ROW(data!B$3)+1))),ROWS(data!B$3:B515))),"")</f>
        <v/>
      </c>
      <c r="C518" s="92" t="str">
        <f t="array" ref="C518">IFERROR(INDEX(data!C$3:C$3000, SMALL(IF(ISBLANK($F$3),IF(data!$D$3:$D$3000=$D$3,ROW(data!C$3:C$3000)-ROW(data!C$3)+1),IF(data!$D$3:$D$3000=$D$3,IF(data!$E$3:$E$3000=$F$3, ROW(data!C$3:C$3000)-ROW(data!C$3)+1))),ROWS(data!C$3:C515))),"")</f>
        <v/>
      </c>
      <c r="D518" s="91" t="str">
        <f t="array" ref="D518">IFERROR(INDEX(data!E$3:E$3000, SMALL(IF(ISBLANK($F$3),IF(data!$D$3:$D$3000=$D$3,ROW(data!E$3:E$3000)-ROW(data!E$3)+1),IF(data!$D$3:$D$3000=$D$3,IF(data!$E$3:$E$3000=$F$3, ROW(data!E$3:E$3000)-ROW(data!E$3)+1))),ROWS(data!E$3:E515))),"")</f>
        <v/>
      </c>
      <c r="E518" s="85" t="str">
        <f t="array" ref="E518">IFERROR(INDEX(data!F$3:F$3000, SMALL(IF(ISBLANK($F$3),IF(data!$D$3:$D$3000=$D$3,ROW(data!F$3:F$3000)-ROW(data!F$3)+1),IF(data!$D$3:$D$3000=$D$3,IF(data!$E$3:$E$3000=$F$3, ROW(data!F$3:F$3000)-ROW(data!F$3)+1))),ROWS(data!F$3:F515))),"")</f>
        <v/>
      </c>
      <c r="F518" s="85" t="str">
        <f t="array" ref="F518">IFERROR(INDEX(data!G$3:G$3000, SMALL(IF(ISBLANK($F$3),IF(data!$D$3:$D$3000=$D$3,ROW(data!G$3:G$3000)-ROW(data!G$3)+1),IF(data!$D$3:$D$3000=$D$3,IF(data!$E$3:$E$3000=$F$3, ROW(data!G$3:G$3000)-ROW(data!G$3)+1))),ROWS(data!G$3:G515))),"")</f>
        <v/>
      </c>
      <c r="G518" s="85" t="str">
        <f t="shared" si="8"/>
        <v/>
      </c>
    </row>
    <row r="519" spans="1:7">
      <c r="A519" s="88" t="str">
        <f t="array" ref="A519">IFERROR(INDEX(data!A$3:A$3000, SMALL(IF(ISBLANK($F$3),IF(data!$D$3:$D$3000=$D$3,ROW(data!A$3:A$3000)-ROW(data!A$3)+1),IF(data!$D$3:$D$3000=$D$3,IF(data!$E$3:$E$3000=$F$3, ROW(data!A$3:A$3000)-ROW(data!A$3)+1))),ROWS(data!A$3:A516))),"")</f>
        <v/>
      </c>
      <c r="B519" s="89" t="str">
        <f t="array" ref="B519">IFERROR(INDEX(data!B$3:B$3000, SMALL(IF(ISBLANK($F$3),IF(data!$D$3:$D$3000=$D$3,ROW(data!B$3:B$3000)-ROW(data!B$3)+1),IF(data!$D$3:$D$3000=$D$3,IF(data!$E$3:$E$3000=$F$3, ROW(data!B$3:B$3000)-ROW(data!B$3)+1))),ROWS(data!B$3:B516))),"")</f>
        <v/>
      </c>
      <c r="C519" s="84" t="str">
        <f t="array" ref="C519">IFERROR(INDEX(data!C$3:C$3000, SMALL(IF(ISBLANK($F$3),IF(data!$D$3:$D$3000=$D$3,ROW(data!C$3:C$3000)-ROW(data!C$3)+1),IF(data!$D$3:$D$3000=$D$3,IF(data!$E$3:$E$3000=$F$3, ROW(data!C$3:C$3000)-ROW(data!C$3)+1))),ROWS(data!C$3:C516))),"")</f>
        <v/>
      </c>
      <c r="D519" s="90" t="str">
        <f t="array" ref="D519">IFERROR(INDEX(data!E$3:E$3000, SMALL(IF(ISBLANK($F$3),IF(data!$D$3:$D$3000=$D$3,ROW(data!E$3:E$3000)-ROW(data!E$3)+1),IF(data!$D$3:$D$3000=$D$3,IF(data!$E$3:$E$3000=$F$3, ROW(data!E$3:E$3000)-ROW(data!E$3)+1))),ROWS(data!E$3:E516))),"")</f>
        <v/>
      </c>
      <c r="E519" s="85" t="str">
        <f t="array" ref="E519">IFERROR(INDEX(data!F$3:F$3000, SMALL(IF(ISBLANK($F$3),IF(data!$D$3:$D$3000=$D$3,ROW(data!F$3:F$3000)-ROW(data!F$3)+1),IF(data!$D$3:$D$3000=$D$3,IF(data!$E$3:$E$3000=$F$3, ROW(data!F$3:F$3000)-ROW(data!F$3)+1))),ROWS(data!F$3:F516))),"")</f>
        <v/>
      </c>
      <c r="F519" s="85" t="str">
        <f t="array" ref="F519">IFERROR(INDEX(data!G$3:G$3000, SMALL(IF(ISBLANK($F$3),IF(data!$D$3:$D$3000=$D$3,ROW(data!G$3:G$3000)-ROW(data!G$3)+1),IF(data!$D$3:$D$3000=$D$3,IF(data!$E$3:$E$3000=$F$3, ROW(data!G$3:G$3000)-ROW(data!G$3)+1))),ROWS(data!G$3:G516))),"")</f>
        <v/>
      </c>
      <c r="G519" s="85" t="str">
        <f t="shared" si="8"/>
        <v/>
      </c>
    </row>
    <row r="520" spans="1:7">
      <c r="A520" s="91" t="str">
        <f t="array" ref="A520">IFERROR(INDEX(data!A$3:A$3000, SMALL(IF(ISBLANK($F$3),IF(data!$D$3:$D$3000=$D$3,ROW(data!A$3:A$3000)-ROW(data!A$3)+1),IF(data!$D$3:$D$3000=$D$3,IF(data!$E$3:$E$3000=$F$3, ROW(data!A$3:A$3000)-ROW(data!A$3)+1))),ROWS(data!A$3:A517))),"")</f>
        <v/>
      </c>
      <c r="B520" s="92" t="str">
        <f t="array" ref="B520">IFERROR(INDEX(data!B$3:B$3000, SMALL(IF(ISBLANK($F$3),IF(data!$D$3:$D$3000=$D$3,ROW(data!B$3:B$3000)-ROW(data!B$3)+1),IF(data!$D$3:$D$3000=$D$3,IF(data!$E$3:$E$3000=$F$3, ROW(data!B$3:B$3000)-ROW(data!B$3)+1))),ROWS(data!B$3:B517))),"")</f>
        <v/>
      </c>
      <c r="C520" s="92" t="str">
        <f t="array" ref="C520">IFERROR(INDEX(data!C$3:C$3000, SMALL(IF(ISBLANK($F$3),IF(data!$D$3:$D$3000=$D$3,ROW(data!C$3:C$3000)-ROW(data!C$3)+1),IF(data!$D$3:$D$3000=$D$3,IF(data!$E$3:$E$3000=$F$3, ROW(data!C$3:C$3000)-ROW(data!C$3)+1))),ROWS(data!C$3:C517))),"")</f>
        <v/>
      </c>
      <c r="D520" s="91" t="str">
        <f t="array" ref="D520">IFERROR(INDEX(data!E$3:E$3000, SMALL(IF(ISBLANK($F$3),IF(data!$D$3:$D$3000=$D$3,ROW(data!E$3:E$3000)-ROW(data!E$3)+1),IF(data!$D$3:$D$3000=$D$3,IF(data!$E$3:$E$3000=$F$3, ROW(data!E$3:E$3000)-ROW(data!E$3)+1))),ROWS(data!E$3:E517))),"")</f>
        <v/>
      </c>
      <c r="E520" s="85" t="str">
        <f t="array" ref="E520">IFERROR(INDEX(data!F$3:F$3000, SMALL(IF(ISBLANK($F$3),IF(data!$D$3:$D$3000=$D$3,ROW(data!F$3:F$3000)-ROW(data!F$3)+1),IF(data!$D$3:$D$3000=$D$3,IF(data!$E$3:$E$3000=$F$3, ROW(data!F$3:F$3000)-ROW(data!F$3)+1))),ROWS(data!F$3:F517))),"")</f>
        <v/>
      </c>
      <c r="F520" s="85" t="str">
        <f t="array" ref="F520">IFERROR(INDEX(data!G$3:G$3000, SMALL(IF(ISBLANK($F$3),IF(data!$D$3:$D$3000=$D$3,ROW(data!G$3:G$3000)-ROW(data!G$3)+1),IF(data!$D$3:$D$3000=$D$3,IF(data!$E$3:$E$3000=$F$3, ROW(data!G$3:G$3000)-ROW(data!G$3)+1))),ROWS(data!G$3:G517))),"")</f>
        <v/>
      </c>
      <c r="G520" s="85" t="str">
        <f t="shared" si="8"/>
        <v/>
      </c>
    </row>
    <row r="521" spans="1:7">
      <c r="A521" s="88" t="str">
        <f t="array" ref="A521">IFERROR(INDEX(data!A$3:A$3000, SMALL(IF(ISBLANK($F$3),IF(data!$D$3:$D$3000=$D$3,ROW(data!A$3:A$3000)-ROW(data!A$3)+1),IF(data!$D$3:$D$3000=$D$3,IF(data!$E$3:$E$3000=$F$3, ROW(data!A$3:A$3000)-ROW(data!A$3)+1))),ROWS(data!A$3:A518))),"")</f>
        <v/>
      </c>
      <c r="B521" s="89" t="str">
        <f t="array" ref="B521">IFERROR(INDEX(data!B$3:B$3000, SMALL(IF(ISBLANK($F$3),IF(data!$D$3:$D$3000=$D$3,ROW(data!B$3:B$3000)-ROW(data!B$3)+1),IF(data!$D$3:$D$3000=$D$3,IF(data!$E$3:$E$3000=$F$3, ROW(data!B$3:B$3000)-ROW(data!B$3)+1))),ROWS(data!B$3:B518))),"")</f>
        <v/>
      </c>
      <c r="C521" s="84" t="str">
        <f t="array" ref="C521">IFERROR(INDEX(data!C$3:C$3000, SMALL(IF(ISBLANK($F$3),IF(data!$D$3:$D$3000=$D$3,ROW(data!C$3:C$3000)-ROW(data!C$3)+1),IF(data!$D$3:$D$3000=$D$3,IF(data!$E$3:$E$3000=$F$3, ROW(data!C$3:C$3000)-ROW(data!C$3)+1))),ROWS(data!C$3:C518))),"")</f>
        <v/>
      </c>
      <c r="D521" s="90" t="str">
        <f t="array" ref="D521">IFERROR(INDEX(data!E$3:E$3000, SMALL(IF(ISBLANK($F$3),IF(data!$D$3:$D$3000=$D$3,ROW(data!E$3:E$3000)-ROW(data!E$3)+1),IF(data!$D$3:$D$3000=$D$3,IF(data!$E$3:$E$3000=$F$3, ROW(data!E$3:E$3000)-ROW(data!E$3)+1))),ROWS(data!E$3:E518))),"")</f>
        <v/>
      </c>
      <c r="E521" s="85" t="str">
        <f t="array" ref="E521">IFERROR(INDEX(data!F$3:F$3000, SMALL(IF(ISBLANK($F$3),IF(data!$D$3:$D$3000=$D$3,ROW(data!F$3:F$3000)-ROW(data!F$3)+1),IF(data!$D$3:$D$3000=$D$3,IF(data!$E$3:$E$3000=$F$3, ROW(data!F$3:F$3000)-ROW(data!F$3)+1))),ROWS(data!F$3:F518))),"")</f>
        <v/>
      </c>
      <c r="F521" s="85" t="str">
        <f t="array" ref="F521">IFERROR(INDEX(data!G$3:G$3000, SMALL(IF(ISBLANK($F$3),IF(data!$D$3:$D$3000=$D$3,ROW(data!G$3:G$3000)-ROW(data!G$3)+1),IF(data!$D$3:$D$3000=$D$3,IF(data!$E$3:$E$3000=$F$3, ROW(data!G$3:G$3000)-ROW(data!G$3)+1))),ROWS(data!G$3:G518))),"")</f>
        <v/>
      </c>
      <c r="G521" s="85" t="str">
        <f t="shared" si="8"/>
        <v/>
      </c>
    </row>
    <row r="522" spans="1:7">
      <c r="A522" s="91" t="str">
        <f t="array" ref="A522">IFERROR(INDEX(data!A$3:A$3000, SMALL(IF(ISBLANK($F$3),IF(data!$D$3:$D$3000=$D$3,ROW(data!A$3:A$3000)-ROW(data!A$3)+1),IF(data!$D$3:$D$3000=$D$3,IF(data!$E$3:$E$3000=$F$3, ROW(data!A$3:A$3000)-ROW(data!A$3)+1))),ROWS(data!A$3:A519))),"")</f>
        <v/>
      </c>
      <c r="B522" s="92" t="str">
        <f t="array" ref="B522">IFERROR(INDEX(data!B$3:B$3000, SMALL(IF(ISBLANK($F$3),IF(data!$D$3:$D$3000=$D$3,ROW(data!B$3:B$3000)-ROW(data!B$3)+1),IF(data!$D$3:$D$3000=$D$3,IF(data!$E$3:$E$3000=$F$3, ROW(data!B$3:B$3000)-ROW(data!B$3)+1))),ROWS(data!B$3:B519))),"")</f>
        <v/>
      </c>
      <c r="C522" s="92" t="str">
        <f t="array" ref="C522">IFERROR(INDEX(data!C$3:C$3000, SMALL(IF(ISBLANK($F$3),IF(data!$D$3:$D$3000=$D$3,ROW(data!C$3:C$3000)-ROW(data!C$3)+1),IF(data!$D$3:$D$3000=$D$3,IF(data!$E$3:$E$3000=$F$3, ROW(data!C$3:C$3000)-ROW(data!C$3)+1))),ROWS(data!C$3:C519))),"")</f>
        <v/>
      </c>
      <c r="D522" s="91" t="str">
        <f t="array" ref="D522">IFERROR(INDEX(data!E$3:E$3000, SMALL(IF(ISBLANK($F$3),IF(data!$D$3:$D$3000=$D$3,ROW(data!E$3:E$3000)-ROW(data!E$3)+1),IF(data!$D$3:$D$3000=$D$3,IF(data!$E$3:$E$3000=$F$3, ROW(data!E$3:E$3000)-ROW(data!E$3)+1))),ROWS(data!E$3:E519))),"")</f>
        <v/>
      </c>
      <c r="E522" s="85" t="str">
        <f t="array" ref="E522">IFERROR(INDEX(data!F$3:F$3000, SMALL(IF(ISBLANK($F$3),IF(data!$D$3:$D$3000=$D$3,ROW(data!F$3:F$3000)-ROW(data!F$3)+1),IF(data!$D$3:$D$3000=$D$3,IF(data!$E$3:$E$3000=$F$3, ROW(data!F$3:F$3000)-ROW(data!F$3)+1))),ROWS(data!F$3:F519))),"")</f>
        <v/>
      </c>
      <c r="F522" s="85" t="str">
        <f t="array" ref="F522">IFERROR(INDEX(data!G$3:G$3000, SMALL(IF(ISBLANK($F$3),IF(data!$D$3:$D$3000=$D$3,ROW(data!G$3:G$3000)-ROW(data!G$3)+1),IF(data!$D$3:$D$3000=$D$3,IF(data!$E$3:$E$3000=$F$3, ROW(data!G$3:G$3000)-ROW(data!G$3)+1))),ROWS(data!G$3:G519))),"")</f>
        <v/>
      </c>
      <c r="G522" s="85" t="str">
        <f t="shared" si="8"/>
        <v/>
      </c>
    </row>
    <row r="523" spans="1:7">
      <c r="A523" s="88" t="str">
        <f t="array" ref="A523">IFERROR(INDEX(data!A$3:A$3000, SMALL(IF(ISBLANK($F$3),IF(data!$D$3:$D$3000=$D$3,ROW(data!A$3:A$3000)-ROW(data!A$3)+1),IF(data!$D$3:$D$3000=$D$3,IF(data!$E$3:$E$3000=$F$3, ROW(data!A$3:A$3000)-ROW(data!A$3)+1))),ROWS(data!A$3:A520))),"")</f>
        <v/>
      </c>
      <c r="B523" s="89" t="str">
        <f t="array" ref="B523">IFERROR(INDEX(data!B$3:B$3000, SMALL(IF(ISBLANK($F$3),IF(data!$D$3:$D$3000=$D$3,ROW(data!B$3:B$3000)-ROW(data!B$3)+1),IF(data!$D$3:$D$3000=$D$3,IF(data!$E$3:$E$3000=$F$3, ROW(data!B$3:B$3000)-ROW(data!B$3)+1))),ROWS(data!B$3:B520))),"")</f>
        <v/>
      </c>
      <c r="C523" s="84" t="str">
        <f t="array" ref="C523">IFERROR(INDEX(data!C$3:C$3000, SMALL(IF(ISBLANK($F$3),IF(data!$D$3:$D$3000=$D$3,ROW(data!C$3:C$3000)-ROW(data!C$3)+1),IF(data!$D$3:$D$3000=$D$3,IF(data!$E$3:$E$3000=$F$3, ROW(data!C$3:C$3000)-ROW(data!C$3)+1))),ROWS(data!C$3:C520))),"")</f>
        <v/>
      </c>
      <c r="D523" s="90" t="str">
        <f t="array" ref="D523">IFERROR(INDEX(data!E$3:E$3000, SMALL(IF(ISBLANK($F$3),IF(data!$D$3:$D$3000=$D$3,ROW(data!E$3:E$3000)-ROW(data!E$3)+1),IF(data!$D$3:$D$3000=$D$3,IF(data!$E$3:$E$3000=$F$3, ROW(data!E$3:E$3000)-ROW(data!E$3)+1))),ROWS(data!E$3:E520))),"")</f>
        <v/>
      </c>
      <c r="E523" s="85" t="str">
        <f t="array" ref="E523">IFERROR(INDEX(data!F$3:F$3000, SMALL(IF(ISBLANK($F$3),IF(data!$D$3:$D$3000=$D$3,ROW(data!F$3:F$3000)-ROW(data!F$3)+1),IF(data!$D$3:$D$3000=$D$3,IF(data!$E$3:$E$3000=$F$3, ROW(data!F$3:F$3000)-ROW(data!F$3)+1))),ROWS(data!F$3:F520))),"")</f>
        <v/>
      </c>
      <c r="F523" s="85" t="str">
        <f t="array" ref="F523">IFERROR(INDEX(data!G$3:G$3000, SMALL(IF(ISBLANK($F$3),IF(data!$D$3:$D$3000=$D$3,ROW(data!G$3:G$3000)-ROW(data!G$3)+1),IF(data!$D$3:$D$3000=$D$3,IF(data!$E$3:$E$3000=$F$3, ROW(data!G$3:G$3000)-ROW(data!G$3)+1))),ROWS(data!G$3:G520))),"")</f>
        <v/>
      </c>
      <c r="G523" s="85" t="str">
        <f t="shared" si="8"/>
        <v/>
      </c>
    </row>
    <row r="524" spans="1:7">
      <c r="A524" s="91" t="str">
        <f t="array" ref="A524">IFERROR(INDEX(data!A$3:A$3000, SMALL(IF(ISBLANK($F$3),IF(data!$D$3:$D$3000=$D$3,ROW(data!A$3:A$3000)-ROW(data!A$3)+1),IF(data!$D$3:$D$3000=$D$3,IF(data!$E$3:$E$3000=$F$3, ROW(data!A$3:A$3000)-ROW(data!A$3)+1))),ROWS(data!A$3:A521))),"")</f>
        <v/>
      </c>
      <c r="B524" s="92" t="str">
        <f t="array" ref="B524">IFERROR(INDEX(data!B$3:B$3000, SMALL(IF(ISBLANK($F$3),IF(data!$D$3:$D$3000=$D$3,ROW(data!B$3:B$3000)-ROW(data!B$3)+1),IF(data!$D$3:$D$3000=$D$3,IF(data!$E$3:$E$3000=$F$3, ROW(data!B$3:B$3000)-ROW(data!B$3)+1))),ROWS(data!B$3:B521))),"")</f>
        <v/>
      </c>
      <c r="C524" s="92" t="str">
        <f t="array" ref="C524">IFERROR(INDEX(data!C$3:C$3000, SMALL(IF(ISBLANK($F$3),IF(data!$D$3:$D$3000=$D$3,ROW(data!C$3:C$3000)-ROW(data!C$3)+1),IF(data!$D$3:$D$3000=$D$3,IF(data!$E$3:$E$3000=$F$3, ROW(data!C$3:C$3000)-ROW(data!C$3)+1))),ROWS(data!C$3:C521))),"")</f>
        <v/>
      </c>
      <c r="D524" s="91" t="str">
        <f t="array" ref="D524">IFERROR(INDEX(data!E$3:E$3000, SMALL(IF(ISBLANK($F$3),IF(data!$D$3:$D$3000=$D$3,ROW(data!E$3:E$3000)-ROW(data!E$3)+1),IF(data!$D$3:$D$3000=$D$3,IF(data!$E$3:$E$3000=$F$3, ROW(data!E$3:E$3000)-ROW(data!E$3)+1))),ROWS(data!E$3:E521))),"")</f>
        <v/>
      </c>
      <c r="E524" s="85" t="str">
        <f t="array" ref="E524">IFERROR(INDEX(data!F$3:F$3000, SMALL(IF(ISBLANK($F$3),IF(data!$D$3:$D$3000=$D$3,ROW(data!F$3:F$3000)-ROW(data!F$3)+1),IF(data!$D$3:$D$3000=$D$3,IF(data!$E$3:$E$3000=$F$3, ROW(data!F$3:F$3000)-ROW(data!F$3)+1))),ROWS(data!F$3:F521))),"")</f>
        <v/>
      </c>
      <c r="F524" s="85" t="str">
        <f t="array" ref="F524">IFERROR(INDEX(data!G$3:G$3000, SMALL(IF(ISBLANK($F$3),IF(data!$D$3:$D$3000=$D$3,ROW(data!G$3:G$3000)-ROW(data!G$3)+1),IF(data!$D$3:$D$3000=$D$3,IF(data!$E$3:$E$3000=$F$3, ROW(data!G$3:G$3000)-ROW(data!G$3)+1))),ROWS(data!G$3:G521))),"")</f>
        <v/>
      </c>
      <c r="G524" s="85" t="str">
        <f t="shared" si="8"/>
        <v/>
      </c>
    </row>
    <row r="525" spans="1:7">
      <c r="A525" s="88" t="str">
        <f t="array" ref="A525">IFERROR(INDEX(data!A$3:A$3000, SMALL(IF(ISBLANK($F$3),IF(data!$D$3:$D$3000=$D$3,ROW(data!A$3:A$3000)-ROW(data!A$3)+1),IF(data!$D$3:$D$3000=$D$3,IF(data!$E$3:$E$3000=$F$3, ROW(data!A$3:A$3000)-ROW(data!A$3)+1))),ROWS(data!A$3:A522))),"")</f>
        <v/>
      </c>
      <c r="B525" s="89" t="str">
        <f t="array" ref="B525">IFERROR(INDEX(data!B$3:B$3000, SMALL(IF(ISBLANK($F$3),IF(data!$D$3:$D$3000=$D$3,ROW(data!B$3:B$3000)-ROW(data!B$3)+1),IF(data!$D$3:$D$3000=$D$3,IF(data!$E$3:$E$3000=$F$3, ROW(data!B$3:B$3000)-ROW(data!B$3)+1))),ROWS(data!B$3:B522))),"")</f>
        <v/>
      </c>
      <c r="C525" s="84" t="str">
        <f t="array" ref="C525">IFERROR(INDEX(data!C$3:C$3000, SMALL(IF(ISBLANK($F$3),IF(data!$D$3:$D$3000=$D$3,ROW(data!C$3:C$3000)-ROW(data!C$3)+1),IF(data!$D$3:$D$3000=$D$3,IF(data!$E$3:$E$3000=$F$3, ROW(data!C$3:C$3000)-ROW(data!C$3)+1))),ROWS(data!C$3:C522))),"")</f>
        <v/>
      </c>
      <c r="D525" s="90" t="str">
        <f t="array" ref="D525">IFERROR(INDEX(data!E$3:E$3000, SMALL(IF(ISBLANK($F$3),IF(data!$D$3:$D$3000=$D$3,ROW(data!E$3:E$3000)-ROW(data!E$3)+1),IF(data!$D$3:$D$3000=$D$3,IF(data!$E$3:$E$3000=$F$3, ROW(data!E$3:E$3000)-ROW(data!E$3)+1))),ROWS(data!E$3:E522))),"")</f>
        <v/>
      </c>
      <c r="E525" s="85" t="str">
        <f t="array" ref="E525">IFERROR(INDEX(data!F$3:F$3000, SMALL(IF(ISBLANK($F$3),IF(data!$D$3:$D$3000=$D$3,ROW(data!F$3:F$3000)-ROW(data!F$3)+1),IF(data!$D$3:$D$3000=$D$3,IF(data!$E$3:$E$3000=$F$3, ROW(data!F$3:F$3000)-ROW(data!F$3)+1))),ROWS(data!F$3:F522))),"")</f>
        <v/>
      </c>
      <c r="F525" s="85" t="str">
        <f t="array" ref="F525">IFERROR(INDEX(data!G$3:G$3000, SMALL(IF(ISBLANK($F$3),IF(data!$D$3:$D$3000=$D$3,ROW(data!G$3:G$3000)-ROW(data!G$3)+1),IF(data!$D$3:$D$3000=$D$3,IF(data!$E$3:$E$3000=$F$3, ROW(data!G$3:G$3000)-ROW(data!G$3)+1))),ROWS(data!G$3:G522))),"")</f>
        <v/>
      </c>
      <c r="G525" s="85" t="str">
        <f t="shared" si="8"/>
        <v/>
      </c>
    </row>
    <row r="526" spans="1:7">
      <c r="A526" s="91" t="str">
        <f t="array" ref="A526">IFERROR(INDEX(data!A$3:A$3000, SMALL(IF(ISBLANK($F$3),IF(data!$D$3:$D$3000=$D$3,ROW(data!A$3:A$3000)-ROW(data!A$3)+1),IF(data!$D$3:$D$3000=$D$3,IF(data!$E$3:$E$3000=$F$3, ROW(data!A$3:A$3000)-ROW(data!A$3)+1))),ROWS(data!A$3:A523))),"")</f>
        <v/>
      </c>
      <c r="B526" s="92" t="str">
        <f t="array" ref="B526">IFERROR(INDEX(data!B$3:B$3000, SMALL(IF(ISBLANK($F$3),IF(data!$D$3:$D$3000=$D$3,ROW(data!B$3:B$3000)-ROW(data!B$3)+1),IF(data!$D$3:$D$3000=$D$3,IF(data!$E$3:$E$3000=$F$3, ROW(data!B$3:B$3000)-ROW(data!B$3)+1))),ROWS(data!B$3:B523))),"")</f>
        <v/>
      </c>
      <c r="C526" s="92" t="str">
        <f t="array" ref="C526">IFERROR(INDEX(data!C$3:C$3000, SMALL(IF(ISBLANK($F$3),IF(data!$D$3:$D$3000=$D$3,ROW(data!C$3:C$3000)-ROW(data!C$3)+1),IF(data!$D$3:$D$3000=$D$3,IF(data!$E$3:$E$3000=$F$3, ROW(data!C$3:C$3000)-ROW(data!C$3)+1))),ROWS(data!C$3:C523))),"")</f>
        <v/>
      </c>
      <c r="D526" s="91" t="str">
        <f t="array" ref="D526">IFERROR(INDEX(data!E$3:E$3000, SMALL(IF(ISBLANK($F$3),IF(data!$D$3:$D$3000=$D$3,ROW(data!E$3:E$3000)-ROW(data!E$3)+1),IF(data!$D$3:$D$3000=$D$3,IF(data!$E$3:$E$3000=$F$3, ROW(data!E$3:E$3000)-ROW(data!E$3)+1))),ROWS(data!E$3:E523))),"")</f>
        <v/>
      </c>
      <c r="E526" s="85" t="str">
        <f t="array" ref="E526">IFERROR(INDEX(data!F$3:F$3000, SMALL(IF(ISBLANK($F$3),IF(data!$D$3:$D$3000=$D$3,ROW(data!F$3:F$3000)-ROW(data!F$3)+1),IF(data!$D$3:$D$3000=$D$3,IF(data!$E$3:$E$3000=$F$3, ROW(data!F$3:F$3000)-ROW(data!F$3)+1))),ROWS(data!F$3:F523))),"")</f>
        <v/>
      </c>
      <c r="F526" s="85" t="str">
        <f t="array" ref="F526">IFERROR(INDEX(data!G$3:G$3000, SMALL(IF(ISBLANK($F$3),IF(data!$D$3:$D$3000=$D$3,ROW(data!G$3:G$3000)-ROW(data!G$3)+1),IF(data!$D$3:$D$3000=$D$3,IF(data!$E$3:$E$3000=$F$3, ROW(data!G$3:G$3000)-ROW(data!G$3)+1))),ROWS(data!G$3:G523))),"")</f>
        <v/>
      </c>
      <c r="G526" s="85" t="str">
        <f t="shared" si="8"/>
        <v/>
      </c>
    </row>
    <row r="527" spans="1:7">
      <c r="A527" s="88" t="str">
        <f t="array" ref="A527">IFERROR(INDEX(data!A$3:A$3000, SMALL(IF(ISBLANK($F$3),IF(data!$D$3:$D$3000=$D$3,ROW(data!A$3:A$3000)-ROW(data!A$3)+1),IF(data!$D$3:$D$3000=$D$3,IF(data!$E$3:$E$3000=$F$3, ROW(data!A$3:A$3000)-ROW(data!A$3)+1))),ROWS(data!A$3:A524))),"")</f>
        <v/>
      </c>
      <c r="B527" s="89" t="str">
        <f t="array" ref="B527">IFERROR(INDEX(data!B$3:B$3000, SMALL(IF(ISBLANK($F$3),IF(data!$D$3:$D$3000=$D$3,ROW(data!B$3:B$3000)-ROW(data!B$3)+1),IF(data!$D$3:$D$3000=$D$3,IF(data!$E$3:$E$3000=$F$3, ROW(data!B$3:B$3000)-ROW(data!B$3)+1))),ROWS(data!B$3:B524))),"")</f>
        <v/>
      </c>
      <c r="C527" s="84" t="str">
        <f t="array" ref="C527">IFERROR(INDEX(data!C$3:C$3000, SMALL(IF(ISBLANK($F$3),IF(data!$D$3:$D$3000=$D$3,ROW(data!C$3:C$3000)-ROW(data!C$3)+1),IF(data!$D$3:$D$3000=$D$3,IF(data!$E$3:$E$3000=$F$3, ROW(data!C$3:C$3000)-ROW(data!C$3)+1))),ROWS(data!C$3:C524))),"")</f>
        <v/>
      </c>
      <c r="D527" s="90" t="str">
        <f t="array" ref="D527">IFERROR(INDEX(data!E$3:E$3000, SMALL(IF(ISBLANK($F$3),IF(data!$D$3:$D$3000=$D$3,ROW(data!E$3:E$3000)-ROW(data!E$3)+1),IF(data!$D$3:$D$3000=$D$3,IF(data!$E$3:$E$3000=$F$3, ROW(data!E$3:E$3000)-ROW(data!E$3)+1))),ROWS(data!E$3:E524))),"")</f>
        <v/>
      </c>
      <c r="E527" s="85" t="str">
        <f t="array" ref="E527">IFERROR(INDEX(data!F$3:F$3000, SMALL(IF(ISBLANK($F$3),IF(data!$D$3:$D$3000=$D$3,ROW(data!F$3:F$3000)-ROW(data!F$3)+1),IF(data!$D$3:$D$3000=$D$3,IF(data!$E$3:$E$3000=$F$3, ROW(data!F$3:F$3000)-ROW(data!F$3)+1))),ROWS(data!F$3:F524))),"")</f>
        <v/>
      </c>
      <c r="F527" s="85" t="str">
        <f t="array" ref="F527">IFERROR(INDEX(data!G$3:G$3000, SMALL(IF(ISBLANK($F$3),IF(data!$D$3:$D$3000=$D$3,ROW(data!G$3:G$3000)-ROW(data!G$3)+1),IF(data!$D$3:$D$3000=$D$3,IF(data!$E$3:$E$3000=$F$3, ROW(data!G$3:G$3000)-ROW(data!G$3)+1))),ROWS(data!G$3:G524))),"")</f>
        <v/>
      </c>
      <c r="G527" s="85" t="str">
        <f t="shared" si="8"/>
        <v/>
      </c>
    </row>
    <row r="528" spans="1:7">
      <c r="A528" s="91" t="str">
        <f t="array" ref="A528">IFERROR(INDEX(data!A$3:A$3000, SMALL(IF(ISBLANK($F$3),IF(data!$D$3:$D$3000=$D$3,ROW(data!A$3:A$3000)-ROW(data!A$3)+1),IF(data!$D$3:$D$3000=$D$3,IF(data!$E$3:$E$3000=$F$3, ROW(data!A$3:A$3000)-ROW(data!A$3)+1))),ROWS(data!A$3:A525))),"")</f>
        <v/>
      </c>
      <c r="B528" s="92" t="str">
        <f t="array" ref="B528">IFERROR(INDEX(data!B$3:B$3000, SMALL(IF(ISBLANK($F$3),IF(data!$D$3:$D$3000=$D$3,ROW(data!B$3:B$3000)-ROW(data!B$3)+1),IF(data!$D$3:$D$3000=$D$3,IF(data!$E$3:$E$3000=$F$3, ROW(data!B$3:B$3000)-ROW(data!B$3)+1))),ROWS(data!B$3:B525))),"")</f>
        <v/>
      </c>
      <c r="C528" s="92" t="str">
        <f t="array" ref="C528">IFERROR(INDEX(data!C$3:C$3000, SMALL(IF(ISBLANK($F$3),IF(data!$D$3:$D$3000=$D$3,ROW(data!C$3:C$3000)-ROW(data!C$3)+1),IF(data!$D$3:$D$3000=$D$3,IF(data!$E$3:$E$3000=$F$3, ROW(data!C$3:C$3000)-ROW(data!C$3)+1))),ROWS(data!C$3:C525))),"")</f>
        <v/>
      </c>
      <c r="D528" s="91" t="str">
        <f t="array" ref="D528">IFERROR(INDEX(data!E$3:E$3000, SMALL(IF(ISBLANK($F$3),IF(data!$D$3:$D$3000=$D$3,ROW(data!E$3:E$3000)-ROW(data!E$3)+1),IF(data!$D$3:$D$3000=$D$3,IF(data!$E$3:$E$3000=$F$3, ROW(data!E$3:E$3000)-ROW(data!E$3)+1))),ROWS(data!E$3:E525))),"")</f>
        <v/>
      </c>
      <c r="E528" s="85" t="str">
        <f t="array" ref="E528">IFERROR(INDEX(data!F$3:F$3000, SMALL(IF(ISBLANK($F$3),IF(data!$D$3:$D$3000=$D$3,ROW(data!F$3:F$3000)-ROW(data!F$3)+1),IF(data!$D$3:$D$3000=$D$3,IF(data!$E$3:$E$3000=$F$3, ROW(data!F$3:F$3000)-ROW(data!F$3)+1))),ROWS(data!F$3:F525))),"")</f>
        <v/>
      </c>
      <c r="F528" s="85" t="str">
        <f t="array" ref="F528">IFERROR(INDEX(data!G$3:G$3000, SMALL(IF(ISBLANK($F$3),IF(data!$D$3:$D$3000=$D$3,ROW(data!G$3:G$3000)-ROW(data!G$3)+1),IF(data!$D$3:$D$3000=$D$3,IF(data!$E$3:$E$3000=$F$3, ROW(data!G$3:G$3000)-ROW(data!G$3)+1))),ROWS(data!G$3:G525))),"")</f>
        <v/>
      </c>
      <c r="G528" s="85" t="str">
        <f t="shared" si="8"/>
        <v/>
      </c>
    </row>
    <row r="529" spans="1:7">
      <c r="A529" s="88" t="str">
        <f t="array" ref="A529">IFERROR(INDEX(data!A$3:A$3000, SMALL(IF(ISBLANK($F$3),IF(data!$D$3:$D$3000=$D$3,ROW(data!A$3:A$3000)-ROW(data!A$3)+1),IF(data!$D$3:$D$3000=$D$3,IF(data!$E$3:$E$3000=$F$3, ROW(data!A$3:A$3000)-ROW(data!A$3)+1))),ROWS(data!A$3:A526))),"")</f>
        <v/>
      </c>
      <c r="B529" s="89" t="str">
        <f t="array" ref="B529">IFERROR(INDEX(data!B$3:B$3000, SMALL(IF(ISBLANK($F$3),IF(data!$D$3:$D$3000=$D$3,ROW(data!B$3:B$3000)-ROW(data!B$3)+1),IF(data!$D$3:$D$3000=$D$3,IF(data!$E$3:$E$3000=$F$3, ROW(data!B$3:B$3000)-ROW(data!B$3)+1))),ROWS(data!B$3:B526))),"")</f>
        <v/>
      </c>
      <c r="C529" s="84" t="str">
        <f t="array" ref="C529">IFERROR(INDEX(data!C$3:C$3000, SMALL(IF(ISBLANK($F$3),IF(data!$D$3:$D$3000=$D$3,ROW(data!C$3:C$3000)-ROW(data!C$3)+1),IF(data!$D$3:$D$3000=$D$3,IF(data!$E$3:$E$3000=$F$3, ROW(data!C$3:C$3000)-ROW(data!C$3)+1))),ROWS(data!C$3:C526))),"")</f>
        <v/>
      </c>
      <c r="D529" s="90" t="str">
        <f t="array" ref="D529">IFERROR(INDEX(data!E$3:E$3000, SMALL(IF(ISBLANK($F$3),IF(data!$D$3:$D$3000=$D$3,ROW(data!E$3:E$3000)-ROW(data!E$3)+1),IF(data!$D$3:$D$3000=$D$3,IF(data!$E$3:$E$3000=$F$3, ROW(data!E$3:E$3000)-ROW(data!E$3)+1))),ROWS(data!E$3:E526))),"")</f>
        <v/>
      </c>
      <c r="E529" s="85" t="str">
        <f t="array" ref="E529">IFERROR(INDEX(data!F$3:F$3000, SMALL(IF(ISBLANK($F$3),IF(data!$D$3:$D$3000=$D$3,ROW(data!F$3:F$3000)-ROW(data!F$3)+1),IF(data!$D$3:$D$3000=$D$3,IF(data!$E$3:$E$3000=$F$3, ROW(data!F$3:F$3000)-ROW(data!F$3)+1))),ROWS(data!F$3:F526))),"")</f>
        <v/>
      </c>
      <c r="F529" s="85" t="str">
        <f t="array" ref="F529">IFERROR(INDEX(data!G$3:G$3000, SMALL(IF(ISBLANK($F$3),IF(data!$D$3:$D$3000=$D$3,ROW(data!G$3:G$3000)-ROW(data!G$3)+1),IF(data!$D$3:$D$3000=$D$3,IF(data!$E$3:$E$3000=$F$3, ROW(data!G$3:G$3000)-ROW(data!G$3)+1))),ROWS(data!G$3:G526))),"")</f>
        <v/>
      </c>
      <c r="G529" s="85" t="str">
        <f t="shared" si="8"/>
        <v/>
      </c>
    </row>
    <row r="530" spans="1:7">
      <c r="A530" s="91" t="str">
        <f t="array" ref="A530">IFERROR(INDEX(data!A$3:A$3000, SMALL(IF(ISBLANK($F$3),IF(data!$D$3:$D$3000=$D$3,ROW(data!A$3:A$3000)-ROW(data!A$3)+1),IF(data!$D$3:$D$3000=$D$3,IF(data!$E$3:$E$3000=$F$3, ROW(data!A$3:A$3000)-ROW(data!A$3)+1))),ROWS(data!A$3:A527))),"")</f>
        <v/>
      </c>
      <c r="B530" s="92" t="str">
        <f t="array" ref="B530">IFERROR(INDEX(data!B$3:B$3000, SMALL(IF(ISBLANK($F$3),IF(data!$D$3:$D$3000=$D$3,ROW(data!B$3:B$3000)-ROW(data!B$3)+1),IF(data!$D$3:$D$3000=$D$3,IF(data!$E$3:$E$3000=$F$3, ROW(data!B$3:B$3000)-ROW(data!B$3)+1))),ROWS(data!B$3:B527))),"")</f>
        <v/>
      </c>
      <c r="C530" s="92" t="str">
        <f t="array" ref="C530">IFERROR(INDEX(data!C$3:C$3000, SMALL(IF(ISBLANK($F$3),IF(data!$D$3:$D$3000=$D$3,ROW(data!C$3:C$3000)-ROW(data!C$3)+1),IF(data!$D$3:$D$3000=$D$3,IF(data!$E$3:$E$3000=$F$3, ROW(data!C$3:C$3000)-ROW(data!C$3)+1))),ROWS(data!C$3:C527))),"")</f>
        <v/>
      </c>
      <c r="D530" s="91" t="str">
        <f t="array" ref="D530">IFERROR(INDEX(data!E$3:E$3000, SMALL(IF(ISBLANK($F$3),IF(data!$D$3:$D$3000=$D$3,ROW(data!E$3:E$3000)-ROW(data!E$3)+1),IF(data!$D$3:$D$3000=$D$3,IF(data!$E$3:$E$3000=$F$3, ROW(data!E$3:E$3000)-ROW(data!E$3)+1))),ROWS(data!E$3:E527))),"")</f>
        <v/>
      </c>
      <c r="E530" s="85" t="str">
        <f t="array" ref="E530">IFERROR(INDEX(data!F$3:F$3000, SMALL(IF(ISBLANK($F$3),IF(data!$D$3:$D$3000=$D$3,ROW(data!F$3:F$3000)-ROW(data!F$3)+1),IF(data!$D$3:$D$3000=$D$3,IF(data!$E$3:$E$3000=$F$3, ROW(data!F$3:F$3000)-ROW(data!F$3)+1))),ROWS(data!F$3:F527))),"")</f>
        <v/>
      </c>
      <c r="F530" s="85" t="str">
        <f t="array" ref="F530">IFERROR(INDEX(data!G$3:G$3000, SMALL(IF(ISBLANK($F$3),IF(data!$D$3:$D$3000=$D$3,ROW(data!G$3:G$3000)-ROW(data!G$3)+1),IF(data!$D$3:$D$3000=$D$3,IF(data!$E$3:$E$3000=$F$3, ROW(data!G$3:G$3000)-ROW(data!G$3)+1))),ROWS(data!G$3:G527))),"")</f>
        <v/>
      </c>
      <c r="G530" s="85" t="str">
        <f t="shared" si="8"/>
        <v/>
      </c>
    </row>
    <row r="531" spans="1:7">
      <c r="A531" s="88" t="str">
        <f t="array" ref="A531">IFERROR(INDEX(data!A$3:A$3000, SMALL(IF(ISBLANK($F$3),IF(data!$D$3:$D$3000=$D$3,ROW(data!A$3:A$3000)-ROW(data!A$3)+1),IF(data!$D$3:$D$3000=$D$3,IF(data!$E$3:$E$3000=$F$3, ROW(data!A$3:A$3000)-ROW(data!A$3)+1))),ROWS(data!A$3:A528))),"")</f>
        <v/>
      </c>
      <c r="B531" s="89" t="str">
        <f t="array" ref="B531">IFERROR(INDEX(data!B$3:B$3000, SMALL(IF(ISBLANK($F$3),IF(data!$D$3:$D$3000=$D$3,ROW(data!B$3:B$3000)-ROW(data!B$3)+1),IF(data!$D$3:$D$3000=$D$3,IF(data!$E$3:$E$3000=$F$3, ROW(data!B$3:B$3000)-ROW(data!B$3)+1))),ROWS(data!B$3:B528))),"")</f>
        <v/>
      </c>
      <c r="C531" s="84" t="str">
        <f t="array" ref="C531">IFERROR(INDEX(data!C$3:C$3000, SMALL(IF(ISBLANK($F$3),IF(data!$D$3:$D$3000=$D$3,ROW(data!C$3:C$3000)-ROW(data!C$3)+1),IF(data!$D$3:$D$3000=$D$3,IF(data!$E$3:$E$3000=$F$3, ROW(data!C$3:C$3000)-ROW(data!C$3)+1))),ROWS(data!C$3:C528))),"")</f>
        <v/>
      </c>
      <c r="D531" s="90" t="str">
        <f t="array" ref="D531">IFERROR(INDEX(data!E$3:E$3000, SMALL(IF(ISBLANK($F$3),IF(data!$D$3:$D$3000=$D$3,ROW(data!E$3:E$3000)-ROW(data!E$3)+1),IF(data!$D$3:$D$3000=$D$3,IF(data!$E$3:$E$3000=$F$3, ROW(data!E$3:E$3000)-ROW(data!E$3)+1))),ROWS(data!E$3:E528))),"")</f>
        <v/>
      </c>
      <c r="E531" s="85" t="str">
        <f t="array" ref="E531">IFERROR(INDEX(data!F$3:F$3000, SMALL(IF(ISBLANK($F$3),IF(data!$D$3:$D$3000=$D$3,ROW(data!F$3:F$3000)-ROW(data!F$3)+1),IF(data!$D$3:$D$3000=$D$3,IF(data!$E$3:$E$3000=$F$3, ROW(data!F$3:F$3000)-ROW(data!F$3)+1))),ROWS(data!F$3:F528))),"")</f>
        <v/>
      </c>
      <c r="F531" s="85" t="str">
        <f t="array" ref="F531">IFERROR(INDEX(data!G$3:G$3000, SMALL(IF(ISBLANK($F$3),IF(data!$D$3:$D$3000=$D$3,ROW(data!G$3:G$3000)-ROW(data!G$3)+1),IF(data!$D$3:$D$3000=$D$3,IF(data!$E$3:$E$3000=$F$3, ROW(data!G$3:G$3000)-ROW(data!G$3)+1))),ROWS(data!G$3:G528))),"")</f>
        <v/>
      </c>
      <c r="G531" s="85" t="str">
        <f t="shared" si="8"/>
        <v/>
      </c>
    </row>
    <row r="532" spans="1:7">
      <c r="A532" s="91" t="str">
        <f t="array" ref="A532">IFERROR(INDEX(data!A$3:A$3000, SMALL(IF(ISBLANK($F$3),IF(data!$D$3:$D$3000=$D$3,ROW(data!A$3:A$3000)-ROW(data!A$3)+1),IF(data!$D$3:$D$3000=$D$3,IF(data!$E$3:$E$3000=$F$3, ROW(data!A$3:A$3000)-ROW(data!A$3)+1))),ROWS(data!A$3:A529))),"")</f>
        <v/>
      </c>
      <c r="B532" s="92" t="str">
        <f t="array" ref="B532">IFERROR(INDEX(data!B$3:B$3000, SMALL(IF(ISBLANK($F$3),IF(data!$D$3:$D$3000=$D$3,ROW(data!B$3:B$3000)-ROW(data!B$3)+1),IF(data!$D$3:$D$3000=$D$3,IF(data!$E$3:$E$3000=$F$3, ROW(data!B$3:B$3000)-ROW(data!B$3)+1))),ROWS(data!B$3:B529))),"")</f>
        <v/>
      </c>
      <c r="C532" s="92" t="str">
        <f t="array" ref="C532">IFERROR(INDEX(data!C$3:C$3000, SMALL(IF(ISBLANK($F$3),IF(data!$D$3:$D$3000=$D$3,ROW(data!C$3:C$3000)-ROW(data!C$3)+1),IF(data!$D$3:$D$3000=$D$3,IF(data!$E$3:$E$3000=$F$3, ROW(data!C$3:C$3000)-ROW(data!C$3)+1))),ROWS(data!C$3:C529))),"")</f>
        <v/>
      </c>
      <c r="D532" s="91" t="str">
        <f t="array" ref="D532">IFERROR(INDEX(data!E$3:E$3000, SMALL(IF(ISBLANK($F$3),IF(data!$D$3:$D$3000=$D$3,ROW(data!E$3:E$3000)-ROW(data!E$3)+1),IF(data!$D$3:$D$3000=$D$3,IF(data!$E$3:$E$3000=$F$3, ROW(data!E$3:E$3000)-ROW(data!E$3)+1))),ROWS(data!E$3:E529))),"")</f>
        <v/>
      </c>
      <c r="E532" s="85" t="str">
        <f t="array" ref="E532">IFERROR(INDEX(data!F$3:F$3000, SMALL(IF(ISBLANK($F$3),IF(data!$D$3:$D$3000=$D$3,ROW(data!F$3:F$3000)-ROW(data!F$3)+1),IF(data!$D$3:$D$3000=$D$3,IF(data!$E$3:$E$3000=$F$3, ROW(data!F$3:F$3000)-ROW(data!F$3)+1))),ROWS(data!F$3:F529))),"")</f>
        <v/>
      </c>
      <c r="F532" s="85" t="str">
        <f t="array" ref="F532">IFERROR(INDEX(data!G$3:G$3000, SMALL(IF(ISBLANK($F$3),IF(data!$D$3:$D$3000=$D$3,ROW(data!G$3:G$3000)-ROW(data!G$3)+1),IF(data!$D$3:$D$3000=$D$3,IF(data!$E$3:$E$3000=$F$3, ROW(data!G$3:G$3000)-ROW(data!G$3)+1))),ROWS(data!G$3:G529))),"")</f>
        <v/>
      </c>
      <c r="G532" s="85" t="str">
        <f t="shared" si="8"/>
        <v/>
      </c>
    </row>
    <row r="533" spans="1:7">
      <c r="A533" s="88" t="str">
        <f t="array" ref="A533">IFERROR(INDEX(data!A$3:A$3000, SMALL(IF(ISBLANK($F$3),IF(data!$D$3:$D$3000=$D$3,ROW(data!A$3:A$3000)-ROW(data!A$3)+1),IF(data!$D$3:$D$3000=$D$3,IF(data!$E$3:$E$3000=$F$3, ROW(data!A$3:A$3000)-ROW(data!A$3)+1))),ROWS(data!A$3:A530))),"")</f>
        <v/>
      </c>
      <c r="B533" s="89" t="str">
        <f t="array" ref="B533">IFERROR(INDEX(data!B$3:B$3000, SMALL(IF(ISBLANK($F$3),IF(data!$D$3:$D$3000=$D$3,ROW(data!B$3:B$3000)-ROW(data!B$3)+1),IF(data!$D$3:$D$3000=$D$3,IF(data!$E$3:$E$3000=$F$3, ROW(data!B$3:B$3000)-ROW(data!B$3)+1))),ROWS(data!B$3:B530))),"")</f>
        <v/>
      </c>
      <c r="C533" s="84" t="str">
        <f t="array" ref="C533">IFERROR(INDEX(data!C$3:C$3000, SMALL(IF(ISBLANK($F$3),IF(data!$D$3:$D$3000=$D$3,ROW(data!C$3:C$3000)-ROW(data!C$3)+1),IF(data!$D$3:$D$3000=$D$3,IF(data!$E$3:$E$3000=$F$3, ROW(data!C$3:C$3000)-ROW(data!C$3)+1))),ROWS(data!C$3:C530))),"")</f>
        <v/>
      </c>
      <c r="D533" s="90" t="str">
        <f t="array" ref="D533">IFERROR(INDEX(data!E$3:E$3000, SMALL(IF(ISBLANK($F$3),IF(data!$D$3:$D$3000=$D$3,ROW(data!E$3:E$3000)-ROW(data!E$3)+1),IF(data!$D$3:$D$3000=$D$3,IF(data!$E$3:$E$3000=$F$3, ROW(data!E$3:E$3000)-ROW(data!E$3)+1))),ROWS(data!E$3:E530))),"")</f>
        <v/>
      </c>
      <c r="E533" s="85" t="str">
        <f t="array" ref="E533">IFERROR(INDEX(data!F$3:F$3000, SMALL(IF(ISBLANK($F$3),IF(data!$D$3:$D$3000=$D$3,ROW(data!F$3:F$3000)-ROW(data!F$3)+1),IF(data!$D$3:$D$3000=$D$3,IF(data!$E$3:$E$3000=$F$3, ROW(data!F$3:F$3000)-ROW(data!F$3)+1))),ROWS(data!F$3:F530))),"")</f>
        <v/>
      </c>
      <c r="F533" s="85" t="str">
        <f t="array" ref="F533">IFERROR(INDEX(data!G$3:G$3000, SMALL(IF(ISBLANK($F$3),IF(data!$D$3:$D$3000=$D$3,ROW(data!G$3:G$3000)-ROW(data!G$3)+1),IF(data!$D$3:$D$3000=$D$3,IF(data!$E$3:$E$3000=$F$3, ROW(data!G$3:G$3000)-ROW(data!G$3)+1))),ROWS(data!G$3:G530))),"")</f>
        <v/>
      </c>
      <c r="G533" s="85" t="str">
        <f t="shared" si="8"/>
        <v/>
      </c>
    </row>
    <row r="534" spans="1:7">
      <c r="A534" s="91" t="str">
        <f t="array" ref="A534">IFERROR(INDEX(data!A$3:A$3000, SMALL(IF(ISBLANK($F$3),IF(data!$D$3:$D$3000=$D$3,ROW(data!A$3:A$3000)-ROW(data!A$3)+1),IF(data!$D$3:$D$3000=$D$3,IF(data!$E$3:$E$3000=$F$3, ROW(data!A$3:A$3000)-ROW(data!A$3)+1))),ROWS(data!A$3:A531))),"")</f>
        <v/>
      </c>
      <c r="B534" s="92" t="str">
        <f t="array" ref="B534">IFERROR(INDEX(data!B$3:B$3000, SMALL(IF(ISBLANK($F$3),IF(data!$D$3:$D$3000=$D$3,ROW(data!B$3:B$3000)-ROW(data!B$3)+1),IF(data!$D$3:$D$3000=$D$3,IF(data!$E$3:$E$3000=$F$3, ROW(data!B$3:B$3000)-ROW(data!B$3)+1))),ROWS(data!B$3:B531))),"")</f>
        <v/>
      </c>
      <c r="C534" s="92" t="str">
        <f t="array" ref="C534">IFERROR(INDEX(data!C$3:C$3000, SMALL(IF(ISBLANK($F$3),IF(data!$D$3:$D$3000=$D$3,ROW(data!C$3:C$3000)-ROW(data!C$3)+1),IF(data!$D$3:$D$3000=$D$3,IF(data!$E$3:$E$3000=$F$3, ROW(data!C$3:C$3000)-ROW(data!C$3)+1))),ROWS(data!C$3:C531))),"")</f>
        <v/>
      </c>
      <c r="D534" s="91" t="str">
        <f t="array" ref="D534">IFERROR(INDEX(data!E$3:E$3000, SMALL(IF(ISBLANK($F$3),IF(data!$D$3:$D$3000=$D$3,ROW(data!E$3:E$3000)-ROW(data!E$3)+1),IF(data!$D$3:$D$3000=$D$3,IF(data!$E$3:$E$3000=$F$3, ROW(data!E$3:E$3000)-ROW(data!E$3)+1))),ROWS(data!E$3:E531))),"")</f>
        <v/>
      </c>
      <c r="E534" s="85" t="str">
        <f t="array" ref="E534">IFERROR(INDEX(data!F$3:F$3000, SMALL(IF(ISBLANK($F$3),IF(data!$D$3:$D$3000=$D$3,ROW(data!F$3:F$3000)-ROW(data!F$3)+1),IF(data!$D$3:$D$3000=$D$3,IF(data!$E$3:$E$3000=$F$3, ROW(data!F$3:F$3000)-ROW(data!F$3)+1))),ROWS(data!F$3:F531))),"")</f>
        <v/>
      </c>
      <c r="F534" s="85" t="str">
        <f t="array" ref="F534">IFERROR(INDEX(data!G$3:G$3000, SMALL(IF(ISBLANK($F$3),IF(data!$D$3:$D$3000=$D$3,ROW(data!G$3:G$3000)-ROW(data!G$3)+1),IF(data!$D$3:$D$3000=$D$3,IF(data!$E$3:$E$3000=$F$3, ROW(data!G$3:G$3000)-ROW(data!G$3)+1))),ROWS(data!G$3:G531))),"")</f>
        <v/>
      </c>
      <c r="G534" s="85" t="str">
        <f t="shared" si="8"/>
        <v/>
      </c>
    </row>
    <row r="535" spans="1:7">
      <c r="A535" s="88" t="str">
        <f t="array" ref="A535">IFERROR(INDEX(data!A$3:A$3000, SMALL(IF(ISBLANK($F$3),IF(data!$D$3:$D$3000=$D$3,ROW(data!A$3:A$3000)-ROW(data!A$3)+1),IF(data!$D$3:$D$3000=$D$3,IF(data!$E$3:$E$3000=$F$3, ROW(data!A$3:A$3000)-ROW(data!A$3)+1))),ROWS(data!A$3:A532))),"")</f>
        <v/>
      </c>
      <c r="B535" s="89" t="str">
        <f t="array" ref="B535">IFERROR(INDEX(data!B$3:B$3000, SMALL(IF(ISBLANK($F$3),IF(data!$D$3:$D$3000=$D$3,ROW(data!B$3:B$3000)-ROW(data!B$3)+1),IF(data!$D$3:$D$3000=$D$3,IF(data!$E$3:$E$3000=$F$3, ROW(data!B$3:B$3000)-ROW(data!B$3)+1))),ROWS(data!B$3:B532))),"")</f>
        <v/>
      </c>
      <c r="C535" s="84" t="str">
        <f t="array" ref="C535">IFERROR(INDEX(data!C$3:C$3000, SMALL(IF(ISBLANK($F$3),IF(data!$D$3:$D$3000=$D$3,ROW(data!C$3:C$3000)-ROW(data!C$3)+1),IF(data!$D$3:$D$3000=$D$3,IF(data!$E$3:$E$3000=$F$3, ROW(data!C$3:C$3000)-ROW(data!C$3)+1))),ROWS(data!C$3:C532))),"")</f>
        <v/>
      </c>
      <c r="D535" s="90" t="str">
        <f t="array" ref="D535">IFERROR(INDEX(data!E$3:E$3000, SMALL(IF(ISBLANK($F$3),IF(data!$D$3:$D$3000=$D$3,ROW(data!E$3:E$3000)-ROW(data!E$3)+1),IF(data!$D$3:$D$3000=$D$3,IF(data!$E$3:$E$3000=$F$3, ROW(data!E$3:E$3000)-ROW(data!E$3)+1))),ROWS(data!E$3:E532))),"")</f>
        <v/>
      </c>
      <c r="E535" s="85" t="str">
        <f t="array" ref="E535">IFERROR(INDEX(data!F$3:F$3000, SMALL(IF(ISBLANK($F$3),IF(data!$D$3:$D$3000=$D$3,ROW(data!F$3:F$3000)-ROW(data!F$3)+1),IF(data!$D$3:$D$3000=$D$3,IF(data!$E$3:$E$3000=$F$3, ROW(data!F$3:F$3000)-ROW(data!F$3)+1))),ROWS(data!F$3:F532))),"")</f>
        <v/>
      </c>
      <c r="F535" s="85" t="str">
        <f t="array" ref="F535">IFERROR(INDEX(data!G$3:G$3000, SMALL(IF(ISBLANK($F$3),IF(data!$D$3:$D$3000=$D$3,ROW(data!G$3:G$3000)-ROW(data!G$3)+1),IF(data!$D$3:$D$3000=$D$3,IF(data!$E$3:$E$3000=$F$3, ROW(data!G$3:G$3000)-ROW(data!G$3)+1))),ROWS(data!G$3:G532))),"")</f>
        <v/>
      </c>
      <c r="G535" s="85" t="str">
        <f t="shared" si="8"/>
        <v/>
      </c>
    </row>
    <row r="536" spans="1:7">
      <c r="A536" s="91" t="str">
        <f t="array" ref="A536">IFERROR(INDEX(data!A$3:A$3000, SMALL(IF(ISBLANK($F$3),IF(data!$D$3:$D$3000=$D$3,ROW(data!A$3:A$3000)-ROW(data!A$3)+1),IF(data!$D$3:$D$3000=$D$3,IF(data!$E$3:$E$3000=$F$3, ROW(data!A$3:A$3000)-ROW(data!A$3)+1))),ROWS(data!A$3:A533))),"")</f>
        <v/>
      </c>
      <c r="B536" s="92" t="str">
        <f t="array" ref="B536">IFERROR(INDEX(data!B$3:B$3000, SMALL(IF(ISBLANK($F$3),IF(data!$D$3:$D$3000=$D$3,ROW(data!B$3:B$3000)-ROW(data!B$3)+1),IF(data!$D$3:$D$3000=$D$3,IF(data!$E$3:$E$3000=$F$3, ROW(data!B$3:B$3000)-ROW(data!B$3)+1))),ROWS(data!B$3:B533))),"")</f>
        <v/>
      </c>
      <c r="C536" s="92" t="str">
        <f t="array" ref="C536">IFERROR(INDEX(data!C$3:C$3000, SMALL(IF(ISBLANK($F$3),IF(data!$D$3:$D$3000=$D$3,ROW(data!C$3:C$3000)-ROW(data!C$3)+1),IF(data!$D$3:$D$3000=$D$3,IF(data!$E$3:$E$3000=$F$3, ROW(data!C$3:C$3000)-ROW(data!C$3)+1))),ROWS(data!C$3:C533))),"")</f>
        <v/>
      </c>
      <c r="D536" s="91" t="str">
        <f t="array" ref="D536">IFERROR(INDEX(data!E$3:E$3000, SMALL(IF(ISBLANK($F$3),IF(data!$D$3:$D$3000=$D$3,ROW(data!E$3:E$3000)-ROW(data!E$3)+1),IF(data!$D$3:$D$3000=$D$3,IF(data!$E$3:$E$3000=$F$3, ROW(data!E$3:E$3000)-ROW(data!E$3)+1))),ROWS(data!E$3:E533))),"")</f>
        <v/>
      </c>
      <c r="E536" s="85" t="str">
        <f t="array" ref="E536">IFERROR(INDEX(data!F$3:F$3000, SMALL(IF(ISBLANK($F$3),IF(data!$D$3:$D$3000=$D$3,ROW(data!F$3:F$3000)-ROW(data!F$3)+1),IF(data!$D$3:$D$3000=$D$3,IF(data!$E$3:$E$3000=$F$3, ROW(data!F$3:F$3000)-ROW(data!F$3)+1))),ROWS(data!F$3:F533))),"")</f>
        <v/>
      </c>
      <c r="F536" s="85" t="str">
        <f t="array" ref="F536">IFERROR(INDEX(data!G$3:G$3000, SMALL(IF(ISBLANK($F$3),IF(data!$D$3:$D$3000=$D$3,ROW(data!G$3:G$3000)-ROW(data!G$3)+1),IF(data!$D$3:$D$3000=$D$3,IF(data!$E$3:$E$3000=$F$3, ROW(data!G$3:G$3000)-ROW(data!G$3)+1))),ROWS(data!G$3:G533))),"")</f>
        <v/>
      </c>
      <c r="G536" s="85" t="str">
        <f t="shared" si="8"/>
        <v/>
      </c>
    </row>
    <row r="537" spans="1:7">
      <c r="A537" s="88" t="str">
        <f t="array" ref="A537">IFERROR(INDEX(data!A$3:A$3000, SMALL(IF(ISBLANK($F$3),IF(data!$D$3:$D$3000=$D$3,ROW(data!A$3:A$3000)-ROW(data!A$3)+1),IF(data!$D$3:$D$3000=$D$3,IF(data!$E$3:$E$3000=$F$3, ROW(data!A$3:A$3000)-ROW(data!A$3)+1))),ROWS(data!A$3:A534))),"")</f>
        <v/>
      </c>
      <c r="B537" s="89" t="str">
        <f t="array" ref="B537">IFERROR(INDEX(data!B$3:B$3000, SMALL(IF(ISBLANK($F$3),IF(data!$D$3:$D$3000=$D$3,ROW(data!B$3:B$3000)-ROW(data!B$3)+1),IF(data!$D$3:$D$3000=$D$3,IF(data!$E$3:$E$3000=$F$3, ROW(data!B$3:B$3000)-ROW(data!B$3)+1))),ROWS(data!B$3:B534))),"")</f>
        <v/>
      </c>
      <c r="C537" s="84" t="str">
        <f t="array" ref="C537">IFERROR(INDEX(data!C$3:C$3000, SMALL(IF(ISBLANK($F$3),IF(data!$D$3:$D$3000=$D$3,ROW(data!C$3:C$3000)-ROW(data!C$3)+1),IF(data!$D$3:$D$3000=$D$3,IF(data!$E$3:$E$3000=$F$3, ROW(data!C$3:C$3000)-ROW(data!C$3)+1))),ROWS(data!C$3:C534))),"")</f>
        <v/>
      </c>
      <c r="D537" s="90" t="str">
        <f t="array" ref="D537">IFERROR(INDEX(data!E$3:E$3000, SMALL(IF(ISBLANK($F$3),IF(data!$D$3:$D$3000=$D$3,ROW(data!E$3:E$3000)-ROW(data!E$3)+1),IF(data!$D$3:$D$3000=$D$3,IF(data!$E$3:$E$3000=$F$3, ROW(data!E$3:E$3000)-ROW(data!E$3)+1))),ROWS(data!E$3:E534))),"")</f>
        <v/>
      </c>
      <c r="E537" s="85" t="str">
        <f t="array" ref="E537">IFERROR(INDEX(data!F$3:F$3000, SMALL(IF(ISBLANK($F$3),IF(data!$D$3:$D$3000=$D$3,ROW(data!F$3:F$3000)-ROW(data!F$3)+1),IF(data!$D$3:$D$3000=$D$3,IF(data!$E$3:$E$3000=$F$3, ROW(data!F$3:F$3000)-ROW(data!F$3)+1))),ROWS(data!F$3:F534))),"")</f>
        <v/>
      </c>
      <c r="F537" s="85" t="str">
        <f t="array" ref="F537">IFERROR(INDEX(data!G$3:G$3000, SMALL(IF(ISBLANK($F$3),IF(data!$D$3:$D$3000=$D$3,ROW(data!G$3:G$3000)-ROW(data!G$3)+1),IF(data!$D$3:$D$3000=$D$3,IF(data!$E$3:$E$3000=$F$3, ROW(data!G$3:G$3000)-ROW(data!G$3)+1))),ROWS(data!G$3:G534))),"")</f>
        <v/>
      </c>
      <c r="G537" s="85" t="str">
        <f t="shared" si="8"/>
        <v/>
      </c>
    </row>
    <row r="538" spans="1:7">
      <c r="A538" s="91" t="str">
        <f t="array" ref="A538">IFERROR(INDEX(data!A$3:A$3000, SMALL(IF(ISBLANK($F$3),IF(data!$D$3:$D$3000=$D$3,ROW(data!A$3:A$3000)-ROW(data!A$3)+1),IF(data!$D$3:$D$3000=$D$3,IF(data!$E$3:$E$3000=$F$3, ROW(data!A$3:A$3000)-ROW(data!A$3)+1))),ROWS(data!A$3:A535))),"")</f>
        <v/>
      </c>
      <c r="B538" s="92" t="str">
        <f t="array" ref="B538">IFERROR(INDEX(data!B$3:B$3000, SMALL(IF(ISBLANK($F$3),IF(data!$D$3:$D$3000=$D$3,ROW(data!B$3:B$3000)-ROW(data!B$3)+1),IF(data!$D$3:$D$3000=$D$3,IF(data!$E$3:$E$3000=$F$3, ROW(data!B$3:B$3000)-ROW(data!B$3)+1))),ROWS(data!B$3:B535))),"")</f>
        <v/>
      </c>
      <c r="C538" s="92" t="str">
        <f t="array" ref="C538">IFERROR(INDEX(data!C$3:C$3000, SMALL(IF(ISBLANK($F$3),IF(data!$D$3:$D$3000=$D$3,ROW(data!C$3:C$3000)-ROW(data!C$3)+1),IF(data!$D$3:$D$3000=$D$3,IF(data!$E$3:$E$3000=$F$3, ROW(data!C$3:C$3000)-ROW(data!C$3)+1))),ROWS(data!C$3:C535))),"")</f>
        <v/>
      </c>
      <c r="D538" s="91" t="str">
        <f t="array" ref="D538">IFERROR(INDEX(data!E$3:E$3000, SMALL(IF(ISBLANK($F$3),IF(data!$D$3:$D$3000=$D$3,ROW(data!E$3:E$3000)-ROW(data!E$3)+1),IF(data!$D$3:$D$3000=$D$3,IF(data!$E$3:$E$3000=$F$3, ROW(data!E$3:E$3000)-ROW(data!E$3)+1))),ROWS(data!E$3:E535))),"")</f>
        <v/>
      </c>
      <c r="E538" s="85" t="str">
        <f t="array" ref="E538">IFERROR(INDEX(data!F$3:F$3000, SMALL(IF(ISBLANK($F$3),IF(data!$D$3:$D$3000=$D$3,ROW(data!F$3:F$3000)-ROW(data!F$3)+1),IF(data!$D$3:$D$3000=$D$3,IF(data!$E$3:$E$3000=$F$3, ROW(data!F$3:F$3000)-ROW(data!F$3)+1))),ROWS(data!F$3:F535))),"")</f>
        <v/>
      </c>
      <c r="F538" s="85" t="str">
        <f t="array" ref="F538">IFERROR(INDEX(data!G$3:G$3000, SMALL(IF(ISBLANK($F$3),IF(data!$D$3:$D$3000=$D$3,ROW(data!G$3:G$3000)-ROW(data!G$3)+1),IF(data!$D$3:$D$3000=$D$3,IF(data!$E$3:$E$3000=$F$3, ROW(data!G$3:G$3000)-ROW(data!G$3)+1))),ROWS(data!G$3:G535))),"")</f>
        <v/>
      </c>
      <c r="G538" s="85" t="str">
        <f t="shared" si="8"/>
        <v/>
      </c>
    </row>
    <row r="539" spans="1:7">
      <c r="A539" s="88" t="str">
        <f t="array" ref="A539">IFERROR(INDEX(data!A$3:A$3000, SMALL(IF(ISBLANK($F$3),IF(data!$D$3:$D$3000=$D$3,ROW(data!A$3:A$3000)-ROW(data!A$3)+1),IF(data!$D$3:$D$3000=$D$3,IF(data!$E$3:$E$3000=$F$3, ROW(data!A$3:A$3000)-ROW(data!A$3)+1))),ROWS(data!A$3:A536))),"")</f>
        <v/>
      </c>
      <c r="B539" s="89" t="str">
        <f t="array" ref="B539">IFERROR(INDEX(data!B$3:B$3000, SMALL(IF(ISBLANK($F$3),IF(data!$D$3:$D$3000=$D$3,ROW(data!B$3:B$3000)-ROW(data!B$3)+1),IF(data!$D$3:$D$3000=$D$3,IF(data!$E$3:$E$3000=$F$3, ROW(data!B$3:B$3000)-ROW(data!B$3)+1))),ROWS(data!B$3:B536))),"")</f>
        <v/>
      </c>
      <c r="C539" s="84" t="str">
        <f t="array" ref="C539">IFERROR(INDEX(data!C$3:C$3000, SMALL(IF(ISBLANK($F$3),IF(data!$D$3:$D$3000=$D$3,ROW(data!C$3:C$3000)-ROW(data!C$3)+1),IF(data!$D$3:$D$3000=$D$3,IF(data!$E$3:$E$3000=$F$3, ROW(data!C$3:C$3000)-ROW(data!C$3)+1))),ROWS(data!C$3:C536))),"")</f>
        <v/>
      </c>
      <c r="D539" s="90" t="str">
        <f t="array" ref="D539">IFERROR(INDEX(data!E$3:E$3000, SMALL(IF(ISBLANK($F$3),IF(data!$D$3:$D$3000=$D$3,ROW(data!E$3:E$3000)-ROW(data!E$3)+1),IF(data!$D$3:$D$3000=$D$3,IF(data!$E$3:$E$3000=$F$3, ROW(data!E$3:E$3000)-ROW(data!E$3)+1))),ROWS(data!E$3:E536))),"")</f>
        <v/>
      </c>
      <c r="E539" s="85" t="str">
        <f t="array" ref="E539">IFERROR(INDEX(data!F$3:F$3000, SMALL(IF(ISBLANK($F$3),IF(data!$D$3:$D$3000=$D$3,ROW(data!F$3:F$3000)-ROW(data!F$3)+1),IF(data!$D$3:$D$3000=$D$3,IF(data!$E$3:$E$3000=$F$3, ROW(data!F$3:F$3000)-ROW(data!F$3)+1))),ROWS(data!F$3:F536))),"")</f>
        <v/>
      </c>
      <c r="F539" s="85" t="str">
        <f t="array" ref="F539">IFERROR(INDEX(data!G$3:G$3000, SMALL(IF(ISBLANK($F$3),IF(data!$D$3:$D$3000=$D$3,ROW(data!G$3:G$3000)-ROW(data!G$3)+1),IF(data!$D$3:$D$3000=$D$3,IF(data!$E$3:$E$3000=$F$3, ROW(data!G$3:G$3000)-ROW(data!G$3)+1))),ROWS(data!G$3:G536))),"")</f>
        <v/>
      </c>
      <c r="G539" s="85" t="str">
        <f t="shared" si="8"/>
        <v/>
      </c>
    </row>
    <row r="540" spans="1:7">
      <c r="A540" s="91" t="str">
        <f t="array" ref="A540">IFERROR(INDEX(data!A$3:A$3000, SMALL(IF(ISBLANK($F$3),IF(data!$D$3:$D$3000=$D$3,ROW(data!A$3:A$3000)-ROW(data!A$3)+1),IF(data!$D$3:$D$3000=$D$3,IF(data!$E$3:$E$3000=$F$3, ROW(data!A$3:A$3000)-ROW(data!A$3)+1))),ROWS(data!A$3:A537))),"")</f>
        <v/>
      </c>
      <c r="B540" s="92" t="str">
        <f t="array" ref="B540">IFERROR(INDEX(data!B$3:B$3000, SMALL(IF(ISBLANK($F$3),IF(data!$D$3:$D$3000=$D$3,ROW(data!B$3:B$3000)-ROW(data!B$3)+1),IF(data!$D$3:$D$3000=$D$3,IF(data!$E$3:$E$3000=$F$3, ROW(data!B$3:B$3000)-ROW(data!B$3)+1))),ROWS(data!B$3:B537))),"")</f>
        <v/>
      </c>
      <c r="C540" s="92" t="str">
        <f t="array" ref="C540">IFERROR(INDEX(data!C$3:C$3000, SMALL(IF(ISBLANK($F$3),IF(data!$D$3:$D$3000=$D$3,ROW(data!C$3:C$3000)-ROW(data!C$3)+1),IF(data!$D$3:$D$3000=$D$3,IF(data!$E$3:$E$3000=$F$3, ROW(data!C$3:C$3000)-ROW(data!C$3)+1))),ROWS(data!C$3:C537))),"")</f>
        <v/>
      </c>
      <c r="D540" s="91" t="str">
        <f t="array" ref="D540">IFERROR(INDEX(data!E$3:E$3000, SMALL(IF(ISBLANK($F$3),IF(data!$D$3:$D$3000=$D$3,ROW(data!E$3:E$3000)-ROW(data!E$3)+1),IF(data!$D$3:$D$3000=$D$3,IF(data!$E$3:$E$3000=$F$3, ROW(data!E$3:E$3000)-ROW(data!E$3)+1))),ROWS(data!E$3:E537))),"")</f>
        <v/>
      </c>
      <c r="E540" s="85" t="str">
        <f t="array" ref="E540">IFERROR(INDEX(data!F$3:F$3000, SMALL(IF(ISBLANK($F$3),IF(data!$D$3:$D$3000=$D$3,ROW(data!F$3:F$3000)-ROW(data!F$3)+1),IF(data!$D$3:$D$3000=$D$3,IF(data!$E$3:$E$3000=$F$3, ROW(data!F$3:F$3000)-ROW(data!F$3)+1))),ROWS(data!F$3:F537))),"")</f>
        <v/>
      </c>
      <c r="F540" s="85" t="str">
        <f t="array" ref="F540">IFERROR(INDEX(data!G$3:G$3000, SMALL(IF(ISBLANK($F$3),IF(data!$D$3:$D$3000=$D$3,ROW(data!G$3:G$3000)-ROW(data!G$3)+1),IF(data!$D$3:$D$3000=$D$3,IF(data!$E$3:$E$3000=$F$3, ROW(data!G$3:G$3000)-ROW(data!G$3)+1))),ROWS(data!G$3:G537))),"")</f>
        <v/>
      </c>
      <c r="G540" s="85" t="str">
        <f t="shared" si="8"/>
        <v/>
      </c>
    </row>
    <row r="541" spans="1:7">
      <c r="A541" s="88" t="str">
        <f t="array" ref="A541">IFERROR(INDEX(data!A$3:A$3000, SMALL(IF(ISBLANK($F$3),IF(data!$D$3:$D$3000=$D$3,ROW(data!A$3:A$3000)-ROW(data!A$3)+1),IF(data!$D$3:$D$3000=$D$3,IF(data!$E$3:$E$3000=$F$3, ROW(data!A$3:A$3000)-ROW(data!A$3)+1))),ROWS(data!A$3:A538))),"")</f>
        <v/>
      </c>
      <c r="B541" s="89" t="str">
        <f t="array" ref="B541">IFERROR(INDEX(data!B$3:B$3000, SMALL(IF(ISBLANK($F$3),IF(data!$D$3:$D$3000=$D$3,ROW(data!B$3:B$3000)-ROW(data!B$3)+1),IF(data!$D$3:$D$3000=$D$3,IF(data!$E$3:$E$3000=$F$3, ROW(data!B$3:B$3000)-ROW(data!B$3)+1))),ROWS(data!B$3:B538))),"")</f>
        <v/>
      </c>
      <c r="C541" s="84" t="str">
        <f t="array" ref="C541">IFERROR(INDEX(data!C$3:C$3000, SMALL(IF(ISBLANK($F$3),IF(data!$D$3:$D$3000=$D$3,ROW(data!C$3:C$3000)-ROW(data!C$3)+1),IF(data!$D$3:$D$3000=$D$3,IF(data!$E$3:$E$3000=$F$3, ROW(data!C$3:C$3000)-ROW(data!C$3)+1))),ROWS(data!C$3:C538))),"")</f>
        <v/>
      </c>
      <c r="D541" s="90" t="str">
        <f t="array" ref="D541">IFERROR(INDEX(data!E$3:E$3000, SMALL(IF(ISBLANK($F$3),IF(data!$D$3:$D$3000=$D$3,ROW(data!E$3:E$3000)-ROW(data!E$3)+1),IF(data!$D$3:$D$3000=$D$3,IF(data!$E$3:$E$3000=$F$3, ROW(data!E$3:E$3000)-ROW(data!E$3)+1))),ROWS(data!E$3:E538))),"")</f>
        <v/>
      </c>
      <c r="E541" s="85" t="str">
        <f t="array" ref="E541">IFERROR(INDEX(data!F$3:F$3000, SMALL(IF(ISBLANK($F$3),IF(data!$D$3:$D$3000=$D$3,ROW(data!F$3:F$3000)-ROW(data!F$3)+1),IF(data!$D$3:$D$3000=$D$3,IF(data!$E$3:$E$3000=$F$3, ROW(data!F$3:F$3000)-ROW(data!F$3)+1))),ROWS(data!F$3:F538))),"")</f>
        <v/>
      </c>
      <c r="F541" s="85" t="str">
        <f t="array" ref="F541">IFERROR(INDEX(data!G$3:G$3000, SMALL(IF(ISBLANK($F$3),IF(data!$D$3:$D$3000=$D$3,ROW(data!G$3:G$3000)-ROW(data!G$3)+1),IF(data!$D$3:$D$3000=$D$3,IF(data!$E$3:$E$3000=$F$3, ROW(data!G$3:G$3000)-ROW(data!G$3)+1))),ROWS(data!G$3:G538))),"")</f>
        <v/>
      </c>
      <c r="G541" s="85" t="str">
        <f t="shared" si="8"/>
        <v/>
      </c>
    </row>
    <row r="542" spans="1:7">
      <c r="A542" s="91" t="str">
        <f t="array" ref="A542">IFERROR(INDEX(data!A$3:A$3000, SMALL(IF(ISBLANK($F$3),IF(data!$D$3:$D$3000=$D$3,ROW(data!A$3:A$3000)-ROW(data!A$3)+1),IF(data!$D$3:$D$3000=$D$3,IF(data!$E$3:$E$3000=$F$3, ROW(data!A$3:A$3000)-ROW(data!A$3)+1))),ROWS(data!A$3:A539))),"")</f>
        <v/>
      </c>
      <c r="B542" s="92" t="str">
        <f t="array" ref="B542">IFERROR(INDEX(data!B$3:B$3000, SMALL(IF(ISBLANK($F$3),IF(data!$D$3:$D$3000=$D$3,ROW(data!B$3:B$3000)-ROW(data!B$3)+1),IF(data!$D$3:$D$3000=$D$3,IF(data!$E$3:$E$3000=$F$3, ROW(data!B$3:B$3000)-ROW(data!B$3)+1))),ROWS(data!B$3:B539))),"")</f>
        <v/>
      </c>
      <c r="C542" s="92" t="str">
        <f t="array" ref="C542">IFERROR(INDEX(data!C$3:C$3000, SMALL(IF(ISBLANK($F$3),IF(data!$D$3:$D$3000=$D$3,ROW(data!C$3:C$3000)-ROW(data!C$3)+1),IF(data!$D$3:$D$3000=$D$3,IF(data!$E$3:$E$3000=$F$3, ROW(data!C$3:C$3000)-ROW(data!C$3)+1))),ROWS(data!C$3:C539))),"")</f>
        <v/>
      </c>
      <c r="D542" s="91" t="str">
        <f t="array" ref="D542">IFERROR(INDEX(data!E$3:E$3000, SMALL(IF(ISBLANK($F$3),IF(data!$D$3:$D$3000=$D$3,ROW(data!E$3:E$3000)-ROW(data!E$3)+1),IF(data!$D$3:$D$3000=$D$3,IF(data!$E$3:$E$3000=$F$3, ROW(data!E$3:E$3000)-ROW(data!E$3)+1))),ROWS(data!E$3:E539))),"")</f>
        <v/>
      </c>
      <c r="E542" s="85" t="str">
        <f t="array" ref="E542">IFERROR(INDEX(data!F$3:F$3000, SMALL(IF(ISBLANK($F$3),IF(data!$D$3:$D$3000=$D$3,ROW(data!F$3:F$3000)-ROW(data!F$3)+1),IF(data!$D$3:$D$3000=$D$3,IF(data!$E$3:$E$3000=$F$3, ROW(data!F$3:F$3000)-ROW(data!F$3)+1))),ROWS(data!F$3:F539))),"")</f>
        <v/>
      </c>
      <c r="F542" s="85" t="str">
        <f t="array" ref="F542">IFERROR(INDEX(data!G$3:G$3000, SMALL(IF(ISBLANK($F$3),IF(data!$D$3:$D$3000=$D$3,ROW(data!G$3:G$3000)-ROW(data!G$3)+1),IF(data!$D$3:$D$3000=$D$3,IF(data!$E$3:$E$3000=$F$3, ROW(data!G$3:G$3000)-ROW(data!G$3)+1))),ROWS(data!G$3:G539))),"")</f>
        <v/>
      </c>
      <c r="G542" s="85" t="str">
        <f t="shared" si="8"/>
        <v/>
      </c>
    </row>
    <row r="543" spans="1:7">
      <c r="A543" s="88" t="str">
        <f t="array" ref="A543">IFERROR(INDEX(data!A$3:A$3000, SMALL(IF(ISBLANK($F$3),IF(data!$D$3:$D$3000=$D$3,ROW(data!A$3:A$3000)-ROW(data!A$3)+1),IF(data!$D$3:$D$3000=$D$3,IF(data!$E$3:$E$3000=$F$3, ROW(data!A$3:A$3000)-ROW(data!A$3)+1))),ROWS(data!A$3:A540))),"")</f>
        <v/>
      </c>
      <c r="B543" s="89" t="str">
        <f t="array" ref="B543">IFERROR(INDEX(data!B$3:B$3000, SMALL(IF(ISBLANK($F$3),IF(data!$D$3:$D$3000=$D$3,ROW(data!B$3:B$3000)-ROW(data!B$3)+1),IF(data!$D$3:$D$3000=$D$3,IF(data!$E$3:$E$3000=$F$3, ROW(data!B$3:B$3000)-ROW(data!B$3)+1))),ROWS(data!B$3:B540))),"")</f>
        <v/>
      </c>
      <c r="C543" s="84" t="str">
        <f t="array" ref="C543">IFERROR(INDEX(data!C$3:C$3000, SMALL(IF(ISBLANK($F$3),IF(data!$D$3:$D$3000=$D$3,ROW(data!C$3:C$3000)-ROW(data!C$3)+1),IF(data!$D$3:$D$3000=$D$3,IF(data!$E$3:$E$3000=$F$3, ROW(data!C$3:C$3000)-ROW(data!C$3)+1))),ROWS(data!C$3:C540))),"")</f>
        <v/>
      </c>
      <c r="D543" s="90" t="str">
        <f t="array" ref="D543">IFERROR(INDEX(data!E$3:E$3000, SMALL(IF(ISBLANK($F$3),IF(data!$D$3:$D$3000=$D$3,ROW(data!E$3:E$3000)-ROW(data!E$3)+1),IF(data!$D$3:$D$3000=$D$3,IF(data!$E$3:$E$3000=$F$3, ROW(data!E$3:E$3000)-ROW(data!E$3)+1))),ROWS(data!E$3:E540))),"")</f>
        <v/>
      </c>
      <c r="E543" s="85" t="str">
        <f t="array" ref="E543">IFERROR(INDEX(data!F$3:F$3000, SMALL(IF(ISBLANK($F$3),IF(data!$D$3:$D$3000=$D$3,ROW(data!F$3:F$3000)-ROW(data!F$3)+1),IF(data!$D$3:$D$3000=$D$3,IF(data!$E$3:$E$3000=$F$3, ROW(data!F$3:F$3000)-ROW(data!F$3)+1))),ROWS(data!F$3:F540))),"")</f>
        <v/>
      </c>
      <c r="F543" s="85" t="str">
        <f t="array" ref="F543">IFERROR(INDEX(data!G$3:G$3000, SMALL(IF(ISBLANK($F$3),IF(data!$D$3:$D$3000=$D$3,ROW(data!G$3:G$3000)-ROW(data!G$3)+1),IF(data!$D$3:$D$3000=$D$3,IF(data!$E$3:$E$3000=$F$3, ROW(data!G$3:G$3000)-ROW(data!G$3)+1))),ROWS(data!G$3:G540))),"")</f>
        <v/>
      </c>
      <c r="G543" s="85" t="str">
        <f t="shared" si="8"/>
        <v/>
      </c>
    </row>
    <row r="544" spans="1:7">
      <c r="A544" s="91" t="str">
        <f t="array" ref="A544">IFERROR(INDEX(data!A$3:A$3000, SMALL(IF(ISBLANK($F$3),IF(data!$D$3:$D$3000=$D$3,ROW(data!A$3:A$3000)-ROW(data!A$3)+1),IF(data!$D$3:$D$3000=$D$3,IF(data!$E$3:$E$3000=$F$3, ROW(data!A$3:A$3000)-ROW(data!A$3)+1))),ROWS(data!A$3:A541))),"")</f>
        <v/>
      </c>
      <c r="B544" s="92" t="str">
        <f t="array" ref="B544">IFERROR(INDEX(data!B$3:B$3000, SMALL(IF(ISBLANK($F$3),IF(data!$D$3:$D$3000=$D$3,ROW(data!B$3:B$3000)-ROW(data!B$3)+1),IF(data!$D$3:$D$3000=$D$3,IF(data!$E$3:$E$3000=$F$3, ROW(data!B$3:B$3000)-ROW(data!B$3)+1))),ROWS(data!B$3:B541))),"")</f>
        <v/>
      </c>
      <c r="C544" s="92" t="str">
        <f t="array" ref="C544">IFERROR(INDEX(data!C$3:C$3000, SMALL(IF(ISBLANK($F$3),IF(data!$D$3:$D$3000=$D$3,ROW(data!C$3:C$3000)-ROW(data!C$3)+1),IF(data!$D$3:$D$3000=$D$3,IF(data!$E$3:$E$3000=$F$3, ROW(data!C$3:C$3000)-ROW(data!C$3)+1))),ROWS(data!C$3:C541))),"")</f>
        <v/>
      </c>
      <c r="D544" s="91" t="str">
        <f t="array" ref="D544">IFERROR(INDEX(data!E$3:E$3000, SMALL(IF(ISBLANK($F$3),IF(data!$D$3:$D$3000=$D$3,ROW(data!E$3:E$3000)-ROW(data!E$3)+1),IF(data!$D$3:$D$3000=$D$3,IF(data!$E$3:$E$3000=$F$3, ROW(data!E$3:E$3000)-ROW(data!E$3)+1))),ROWS(data!E$3:E541))),"")</f>
        <v/>
      </c>
      <c r="E544" s="85" t="str">
        <f t="array" ref="E544">IFERROR(INDEX(data!F$3:F$3000, SMALL(IF(ISBLANK($F$3),IF(data!$D$3:$D$3000=$D$3,ROW(data!F$3:F$3000)-ROW(data!F$3)+1),IF(data!$D$3:$D$3000=$D$3,IF(data!$E$3:$E$3000=$F$3, ROW(data!F$3:F$3000)-ROW(data!F$3)+1))),ROWS(data!F$3:F541))),"")</f>
        <v/>
      </c>
      <c r="F544" s="85" t="str">
        <f t="array" ref="F544">IFERROR(INDEX(data!G$3:G$3000, SMALL(IF(ISBLANK($F$3),IF(data!$D$3:$D$3000=$D$3,ROW(data!G$3:G$3000)-ROW(data!G$3)+1),IF(data!$D$3:$D$3000=$D$3,IF(data!$E$3:$E$3000=$F$3, ROW(data!G$3:G$3000)-ROW(data!G$3)+1))),ROWS(data!G$3:G541))),"")</f>
        <v/>
      </c>
      <c r="G544" s="85" t="str">
        <f t="shared" si="8"/>
        <v/>
      </c>
    </row>
    <row r="545" spans="1:7">
      <c r="A545" s="88" t="str">
        <f t="array" ref="A545">IFERROR(INDEX(data!A$3:A$3000, SMALL(IF(ISBLANK($F$3),IF(data!$D$3:$D$3000=$D$3,ROW(data!A$3:A$3000)-ROW(data!A$3)+1),IF(data!$D$3:$D$3000=$D$3,IF(data!$E$3:$E$3000=$F$3, ROW(data!A$3:A$3000)-ROW(data!A$3)+1))),ROWS(data!A$3:A542))),"")</f>
        <v/>
      </c>
      <c r="B545" s="89" t="str">
        <f t="array" ref="B545">IFERROR(INDEX(data!B$3:B$3000, SMALL(IF(ISBLANK($F$3),IF(data!$D$3:$D$3000=$D$3,ROW(data!B$3:B$3000)-ROW(data!B$3)+1),IF(data!$D$3:$D$3000=$D$3,IF(data!$E$3:$E$3000=$F$3, ROW(data!B$3:B$3000)-ROW(data!B$3)+1))),ROWS(data!B$3:B542))),"")</f>
        <v/>
      </c>
      <c r="C545" s="84" t="str">
        <f t="array" ref="C545">IFERROR(INDEX(data!C$3:C$3000, SMALL(IF(ISBLANK($F$3),IF(data!$D$3:$D$3000=$D$3,ROW(data!C$3:C$3000)-ROW(data!C$3)+1),IF(data!$D$3:$D$3000=$D$3,IF(data!$E$3:$E$3000=$F$3, ROW(data!C$3:C$3000)-ROW(data!C$3)+1))),ROWS(data!C$3:C542))),"")</f>
        <v/>
      </c>
      <c r="D545" s="90" t="str">
        <f t="array" ref="D545">IFERROR(INDEX(data!E$3:E$3000, SMALL(IF(ISBLANK($F$3),IF(data!$D$3:$D$3000=$D$3,ROW(data!E$3:E$3000)-ROW(data!E$3)+1),IF(data!$D$3:$D$3000=$D$3,IF(data!$E$3:$E$3000=$F$3, ROW(data!E$3:E$3000)-ROW(data!E$3)+1))),ROWS(data!E$3:E542))),"")</f>
        <v/>
      </c>
      <c r="E545" s="85" t="str">
        <f t="array" ref="E545">IFERROR(INDEX(data!F$3:F$3000, SMALL(IF(ISBLANK($F$3),IF(data!$D$3:$D$3000=$D$3,ROW(data!F$3:F$3000)-ROW(data!F$3)+1),IF(data!$D$3:$D$3000=$D$3,IF(data!$E$3:$E$3000=$F$3, ROW(data!F$3:F$3000)-ROW(data!F$3)+1))),ROWS(data!F$3:F542))),"")</f>
        <v/>
      </c>
      <c r="F545" s="85" t="str">
        <f t="array" ref="F545">IFERROR(INDEX(data!G$3:G$3000, SMALL(IF(ISBLANK($F$3),IF(data!$D$3:$D$3000=$D$3,ROW(data!G$3:G$3000)-ROW(data!G$3)+1),IF(data!$D$3:$D$3000=$D$3,IF(data!$E$3:$E$3000=$F$3, ROW(data!G$3:G$3000)-ROW(data!G$3)+1))),ROWS(data!G$3:G542))),"")</f>
        <v/>
      </c>
      <c r="G545" s="85" t="str">
        <f t="shared" si="8"/>
        <v/>
      </c>
    </row>
    <row r="546" spans="1:7">
      <c r="A546" s="91" t="str">
        <f t="array" ref="A546">IFERROR(INDEX(data!A$3:A$3000, SMALL(IF(ISBLANK($F$3),IF(data!$D$3:$D$3000=$D$3,ROW(data!A$3:A$3000)-ROW(data!A$3)+1),IF(data!$D$3:$D$3000=$D$3,IF(data!$E$3:$E$3000=$F$3, ROW(data!A$3:A$3000)-ROW(data!A$3)+1))),ROWS(data!A$3:A543))),"")</f>
        <v/>
      </c>
      <c r="B546" s="92" t="str">
        <f t="array" ref="B546">IFERROR(INDEX(data!B$3:B$3000, SMALL(IF(ISBLANK($F$3),IF(data!$D$3:$D$3000=$D$3,ROW(data!B$3:B$3000)-ROW(data!B$3)+1),IF(data!$D$3:$D$3000=$D$3,IF(data!$E$3:$E$3000=$F$3, ROW(data!B$3:B$3000)-ROW(data!B$3)+1))),ROWS(data!B$3:B543))),"")</f>
        <v/>
      </c>
      <c r="C546" s="92" t="str">
        <f t="array" ref="C546">IFERROR(INDEX(data!C$3:C$3000, SMALL(IF(ISBLANK($F$3),IF(data!$D$3:$D$3000=$D$3,ROW(data!C$3:C$3000)-ROW(data!C$3)+1),IF(data!$D$3:$D$3000=$D$3,IF(data!$E$3:$E$3000=$F$3, ROW(data!C$3:C$3000)-ROW(data!C$3)+1))),ROWS(data!C$3:C543))),"")</f>
        <v/>
      </c>
      <c r="D546" s="91" t="str">
        <f t="array" ref="D546">IFERROR(INDEX(data!E$3:E$3000, SMALL(IF(ISBLANK($F$3),IF(data!$D$3:$D$3000=$D$3,ROW(data!E$3:E$3000)-ROW(data!E$3)+1),IF(data!$D$3:$D$3000=$D$3,IF(data!$E$3:$E$3000=$F$3, ROW(data!E$3:E$3000)-ROW(data!E$3)+1))),ROWS(data!E$3:E543))),"")</f>
        <v/>
      </c>
      <c r="E546" s="85" t="str">
        <f t="array" ref="E546">IFERROR(INDEX(data!F$3:F$3000, SMALL(IF(ISBLANK($F$3),IF(data!$D$3:$D$3000=$D$3,ROW(data!F$3:F$3000)-ROW(data!F$3)+1),IF(data!$D$3:$D$3000=$D$3,IF(data!$E$3:$E$3000=$F$3, ROW(data!F$3:F$3000)-ROW(data!F$3)+1))),ROWS(data!F$3:F543))),"")</f>
        <v/>
      </c>
      <c r="F546" s="85" t="str">
        <f t="array" ref="F546">IFERROR(INDEX(data!G$3:G$3000, SMALL(IF(ISBLANK($F$3),IF(data!$D$3:$D$3000=$D$3,ROW(data!G$3:G$3000)-ROW(data!G$3)+1),IF(data!$D$3:$D$3000=$D$3,IF(data!$E$3:$E$3000=$F$3, ROW(data!G$3:G$3000)-ROW(data!G$3)+1))),ROWS(data!G$3:G543))),"")</f>
        <v/>
      </c>
      <c r="G546" s="85" t="str">
        <f t="shared" si="8"/>
        <v/>
      </c>
    </row>
    <row r="547" spans="1:7">
      <c r="A547" s="88" t="str">
        <f t="array" ref="A547">IFERROR(INDEX(data!A$3:A$3000, SMALL(IF(ISBLANK($F$3),IF(data!$D$3:$D$3000=$D$3,ROW(data!A$3:A$3000)-ROW(data!A$3)+1),IF(data!$D$3:$D$3000=$D$3,IF(data!$E$3:$E$3000=$F$3, ROW(data!A$3:A$3000)-ROW(data!A$3)+1))),ROWS(data!A$3:A544))),"")</f>
        <v/>
      </c>
      <c r="B547" s="89" t="str">
        <f t="array" ref="B547">IFERROR(INDEX(data!B$3:B$3000, SMALL(IF(ISBLANK($F$3),IF(data!$D$3:$D$3000=$D$3,ROW(data!B$3:B$3000)-ROW(data!B$3)+1),IF(data!$D$3:$D$3000=$D$3,IF(data!$E$3:$E$3000=$F$3, ROW(data!B$3:B$3000)-ROW(data!B$3)+1))),ROWS(data!B$3:B544))),"")</f>
        <v/>
      </c>
      <c r="C547" s="84" t="str">
        <f t="array" ref="C547">IFERROR(INDEX(data!C$3:C$3000, SMALL(IF(ISBLANK($F$3),IF(data!$D$3:$D$3000=$D$3,ROW(data!C$3:C$3000)-ROW(data!C$3)+1),IF(data!$D$3:$D$3000=$D$3,IF(data!$E$3:$E$3000=$F$3, ROW(data!C$3:C$3000)-ROW(data!C$3)+1))),ROWS(data!C$3:C544))),"")</f>
        <v/>
      </c>
      <c r="D547" s="90" t="str">
        <f t="array" ref="D547">IFERROR(INDEX(data!E$3:E$3000, SMALL(IF(ISBLANK($F$3),IF(data!$D$3:$D$3000=$D$3,ROW(data!E$3:E$3000)-ROW(data!E$3)+1),IF(data!$D$3:$D$3000=$D$3,IF(data!$E$3:$E$3000=$F$3, ROW(data!E$3:E$3000)-ROW(data!E$3)+1))),ROWS(data!E$3:E544))),"")</f>
        <v/>
      </c>
      <c r="E547" s="85" t="str">
        <f t="array" ref="E547">IFERROR(INDEX(data!F$3:F$3000, SMALL(IF(ISBLANK($F$3),IF(data!$D$3:$D$3000=$D$3,ROW(data!F$3:F$3000)-ROW(data!F$3)+1),IF(data!$D$3:$D$3000=$D$3,IF(data!$E$3:$E$3000=$F$3, ROW(data!F$3:F$3000)-ROW(data!F$3)+1))),ROWS(data!F$3:F544))),"")</f>
        <v/>
      </c>
      <c r="F547" s="85" t="str">
        <f t="array" ref="F547">IFERROR(INDEX(data!G$3:G$3000, SMALL(IF(ISBLANK($F$3),IF(data!$D$3:$D$3000=$D$3,ROW(data!G$3:G$3000)-ROW(data!G$3)+1),IF(data!$D$3:$D$3000=$D$3,IF(data!$E$3:$E$3000=$F$3, ROW(data!G$3:G$3000)-ROW(data!G$3)+1))),ROWS(data!G$3:G544))),"")</f>
        <v/>
      </c>
      <c r="G547" s="85" t="str">
        <f t="shared" si="8"/>
        <v/>
      </c>
    </row>
    <row r="548" spans="1:7">
      <c r="A548" s="91" t="str">
        <f t="array" ref="A548">IFERROR(INDEX(data!A$3:A$3000, SMALL(IF(ISBLANK($F$3),IF(data!$D$3:$D$3000=$D$3,ROW(data!A$3:A$3000)-ROW(data!A$3)+1),IF(data!$D$3:$D$3000=$D$3,IF(data!$E$3:$E$3000=$F$3, ROW(data!A$3:A$3000)-ROW(data!A$3)+1))),ROWS(data!A$3:A545))),"")</f>
        <v/>
      </c>
      <c r="B548" s="92" t="str">
        <f t="array" ref="B548">IFERROR(INDEX(data!B$3:B$3000, SMALL(IF(ISBLANK($F$3),IF(data!$D$3:$D$3000=$D$3,ROW(data!B$3:B$3000)-ROW(data!B$3)+1),IF(data!$D$3:$D$3000=$D$3,IF(data!$E$3:$E$3000=$F$3, ROW(data!B$3:B$3000)-ROW(data!B$3)+1))),ROWS(data!B$3:B545))),"")</f>
        <v/>
      </c>
      <c r="C548" s="92" t="str">
        <f t="array" ref="C548">IFERROR(INDEX(data!C$3:C$3000, SMALL(IF(ISBLANK($F$3),IF(data!$D$3:$D$3000=$D$3,ROW(data!C$3:C$3000)-ROW(data!C$3)+1),IF(data!$D$3:$D$3000=$D$3,IF(data!$E$3:$E$3000=$F$3, ROW(data!C$3:C$3000)-ROW(data!C$3)+1))),ROWS(data!C$3:C545))),"")</f>
        <v/>
      </c>
      <c r="D548" s="91" t="str">
        <f t="array" ref="D548">IFERROR(INDEX(data!E$3:E$3000, SMALL(IF(ISBLANK($F$3),IF(data!$D$3:$D$3000=$D$3,ROW(data!E$3:E$3000)-ROW(data!E$3)+1),IF(data!$D$3:$D$3000=$D$3,IF(data!$E$3:$E$3000=$F$3, ROW(data!E$3:E$3000)-ROW(data!E$3)+1))),ROWS(data!E$3:E545))),"")</f>
        <v/>
      </c>
      <c r="E548" s="85" t="str">
        <f t="array" ref="E548">IFERROR(INDEX(data!F$3:F$3000, SMALL(IF(ISBLANK($F$3),IF(data!$D$3:$D$3000=$D$3,ROW(data!F$3:F$3000)-ROW(data!F$3)+1),IF(data!$D$3:$D$3000=$D$3,IF(data!$E$3:$E$3000=$F$3, ROW(data!F$3:F$3000)-ROW(data!F$3)+1))),ROWS(data!F$3:F545))),"")</f>
        <v/>
      </c>
      <c r="F548" s="85" t="str">
        <f t="array" ref="F548">IFERROR(INDEX(data!G$3:G$3000, SMALL(IF(ISBLANK($F$3),IF(data!$D$3:$D$3000=$D$3,ROW(data!G$3:G$3000)-ROW(data!G$3)+1),IF(data!$D$3:$D$3000=$D$3,IF(data!$E$3:$E$3000=$F$3, ROW(data!G$3:G$3000)-ROW(data!G$3)+1))),ROWS(data!G$3:G545))),"")</f>
        <v/>
      </c>
      <c r="G548" s="85" t="str">
        <f t="shared" si="8"/>
        <v/>
      </c>
    </row>
    <row r="549" spans="1:7">
      <c r="A549" s="88" t="str">
        <f t="array" ref="A549">IFERROR(INDEX(data!A$3:A$3000, SMALL(IF(ISBLANK($F$3),IF(data!$D$3:$D$3000=$D$3,ROW(data!A$3:A$3000)-ROW(data!A$3)+1),IF(data!$D$3:$D$3000=$D$3,IF(data!$E$3:$E$3000=$F$3, ROW(data!A$3:A$3000)-ROW(data!A$3)+1))),ROWS(data!A$3:A546))),"")</f>
        <v/>
      </c>
      <c r="B549" s="89" t="str">
        <f t="array" ref="B549">IFERROR(INDEX(data!B$3:B$3000, SMALL(IF(ISBLANK($F$3),IF(data!$D$3:$D$3000=$D$3,ROW(data!B$3:B$3000)-ROW(data!B$3)+1),IF(data!$D$3:$D$3000=$D$3,IF(data!$E$3:$E$3000=$F$3, ROW(data!B$3:B$3000)-ROW(data!B$3)+1))),ROWS(data!B$3:B546))),"")</f>
        <v/>
      </c>
      <c r="C549" s="84" t="str">
        <f t="array" ref="C549">IFERROR(INDEX(data!C$3:C$3000, SMALL(IF(ISBLANK($F$3),IF(data!$D$3:$D$3000=$D$3,ROW(data!C$3:C$3000)-ROW(data!C$3)+1),IF(data!$D$3:$D$3000=$D$3,IF(data!$E$3:$E$3000=$F$3, ROW(data!C$3:C$3000)-ROW(data!C$3)+1))),ROWS(data!C$3:C546))),"")</f>
        <v/>
      </c>
      <c r="D549" s="90" t="str">
        <f t="array" ref="D549">IFERROR(INDEX(data!E$3:E$3000, SMALL(IF(ISBLANK($F$3),IF(data!$D$3:$D$3000=$D$3,ROW(data!E$3:E$3000)-ROW(data!E$3)+1),IF(data!$D$3:$D$3000=$D$3,IF(data!$E$3:$E$3000=$F$3, ROW(data!E$3:E$3000)-ROW(data!E$3)+1))),ROWS(data!E$3:E546))),"")</f>
        <v/>
      </c>
      <c r="E549" s="85" t="str">
        <f t="array" ref="E549">IFERROR(INDEX(data!F$3:F$3000, SMALL(IF(ISBLANK($F$3),IF(data!$D$3:$D$3000=$D$3,ROW(data!F$3:F$3000)-ROW(data!F$3)+1),IF(data!$D$3:$D$3000=$D$3,IF(data!$E$3:$E$3000=$F$3, ROW(data!F$3:F$3000)-ROW(data!F$3)+1))),ROWS(data!F$3:F546))),"")</f>
        <v/>
      </c>
      <c r="F549" s="85" t="str">
        <f t="array" ref="F549">IFERROR(INDEX(data!G$3:G$3000, SMALL(IF(ISBLANK($F$3),IF(data!$D$3:$D$3000=$D$3,ROW(data!G$3:G$3000)-ROW(data!G$3)+1),IF(data!$D$3:$D$3000=$D$3,IF(data!$E$3:$E$3000=$F$3, ROW(data!G$3:G$3000)-ROW(data!G$3)+1))),ROWS(data!G$3:G546))),"")</f>
        <v/>
      </c>
      <c r="G549" s="85" t="str">
        <f t="shared" si="8"/>
        <v/>
      </c>
    </row>
    <row r="550" spans="1:7">
      <c r="A550" s="91" t="str">
        <f t="array" ref="A550">IFERROR(INDEX(data!A$3:A$3000, SMALL(IF(ISBLANK($F$3),IF(data!$D$3:$D$3000=$D$3,ROW(data!A$3:A$3000)-ROW(data!A$3)+1),IF(data!$D$3:$D$3000=$D$3,IF(data!$E$3:$E$3000=$F$3, ROW(data!A$3:A$3000)-ROW(data!A$3)+1))),ROWS(data!A$3:A547))),"")</f>
        <v/>
      </c>
      <c r="B550" s="92" t="str">
        <f t="array" ref="B550">IFERROR(INDEX(data!B$3:B$3000, SMALL(IF(ISBLANK($F$3),IF(data!$D$3:$D$3000=$D$3,ROW(data!B$3:B$3000)-ROW(data!B$3)+1),IF(data!$D$3:$D$3000=$D$3,IF(data!$E$3:$E$3000=$F$3, ROW(data!B$3:B$3000)-ROW(data!B$3)+1))),ROWS(data!B$3:B547))),"")</f>
        <v/>
      </c>
      <c r="C550" s="92" t="str">
        <f t="array" ref="C550">IFERROR(INDEX(data!C$3:C$3000, SMALL(IF(ISBLANK($F$3),IF(data!$D$3:$D$3000=$D$3,ROW(data!C$3:C$3000)-ROW(data!C$3)+1),IF(data!$D$3:$D$3000=$D$3,IF(data!$E$3:$E$3000=$F$3, ROW(data!C$3:C$3000)-ROW(data!C$3)+1))),ROWS(data!C$3:C547))),"")</f>
        <v/>
      </c>
      <c r="D550" s="91" t="str">
        <f t="array" ref="D550">IFERROR(INDEX(data!E$3:E$3000, SMALL(IF(ISBLANK($F$3),IF(data!$D$3:$D$3000=$D$3,ROW(data!E$3:E$3000)-ROW(data!E$3)+1),IF(data!$D$3:$D$3000=$D$3,IF(data!$E$3:$E$3000=$F$3, ROW(data!E$3:E$3000)-ROW(data!E$3)+1))),ROWS(data!E$3:E547))),"")</f>
        <v/>
      </c>
      <c r="E550" s="85" t="str">
        <f t="array" ref="E550">IFERROR(INDEX(data!F$3:F$3000, SMALL(IF(ISBLANK($F$3),IF(data!$D$3:$D$3000=$D$3,ROW(data!F$3:F$3000)-ROW(data!F$3)+1),IF(data!$D$3:$D$3000=$D$3,IF(data!$E$3:$E$3000=$F$3, ROW(data!F$3:F$3000)-ROW(data!F$3)+1))),ROWS(data!F$3:F547))),"")</f>
        <v/>
      </c>
      <c r="F550" s="85" t="str">
        <f t="array" ref="F550">IFERROR(INDEX(data!G$3:G$3000, SMALL(IF(ISBLANK($F$3),IF(data!$D$3:$D$3000=$D$3,ROW(data!G$3:G$3000)-ROW(data!G$3)+1),IF(data!$D$3:$D$3000=$D$3,IF(data!$E$3:$E$3000=$F$3, ROW(data!G$3:G$3000)-ROW(data!G$3)+1))),ROWS(data!G$3:G547))),"")</f>
        <v/>
      </c>
      <c r="G550" s="85" t="str">
        <f t="shared" si="8"/>
        <v/>
      </c>
    </row>
    <row r="551" spans="1:7">
      <c r="A551" s="88" t="str">
        <f t="array" ref="A551">IFERROR(INDEX(data!A$3:A$3000, SMALL(IF(ISBLANK($F$3),IF(data!$D$3:$D$3000=$D$3,ROW(data!A$3:A$3000)-ROW(data!A$3)+1),IF(data!$D$3:$D$3000=$D$3,IF(data!$E$3:$E$3000=$F$3, ROW(data!A$3:A$3000)-ROW(data!A$3)+1))),ROWS(data!A$3:A548))),"")</f>
        <v/>
      </c>
      <c r="B551" s="89" t="str">
        <f t="array" ref="B551">IFERROR(INDEX(data!B$3:B$3000, SMALL(IF(ISBLANK($F$3),IF(data!$D$3:$D$3000=$D$3,ROW(data!B$3:B$3000)-ROW(data!B$3)+1),IF(data!$D$3:$D$3000=$D$3,IF(data!$E$3:$E$3000=$F$3, ROW(data!B$3:B$3000)-ROW(data!B$3)+1))),ROWS(data!B$3:B548))),"")</f>
        <v/>
      </c>
      <c r="C551" s="84" t="str">
        <f t="array" ref="C551">IFERROR(INDEX(data!C$3:C$3000, SMALL(IF(ISBLANK($F$3),IF(data!$D$3:$D$3000=$D$3,ROW(data!C$3:C$3000)-ROW(data!C$3)+1),IF(data!$D$3:$D$3000=$D$3,IF(data!$E$3:$E$3000=$F$3, ROW(data!C$3:C$3000)-ROW(data!C$3)+1))),ROWS(data!C$3:C548))),"")</f>
        <v/>
      </c>
      <c r="D551" s="90" t="str">
        <f t="array" ref="D551">IFERROR(INDEX(data!E$3:E$3000, SMALL(IF(ISBLANK($F$3),IF(data!$D$3:$D$3000=$D$3,ROW(data!E$3:E$3000)-ROW(data!E$3)+1),IF(data!$D$3:$D$3000=$D$3,IF(data!$E$3:$E$3000=$F$3, ROW(data!E$3:E$3000)-ROW(data!E$3)+1))),ROWS(data!E$3:E548))),"")</f>
        <v/>
      </c>
      <c r="E551" s="85" t="str">
        <f t="array" ref="E551">IFERROR(INDEX(data!F$3:F$3000, SMALL(IF(ISBLANK($F$3),IF(data!$D$3:$D$3000=$D$3,ROW(data!F$3:F$3000)-ROW(data!F$3)+1),IF(data!$D$3:$D$3000=$D$3,IF(data!$E$3:$E$3000=$F$3, ROW(data!F$3:F$3000)-ROW(data!F$3)+1))),ROWS(data!F$3:F548))),"")</f>
        <v/>
      </c>
      <c r="F551" s="85" t="str">
        <f t="array" ref="F551">IFERROR(INDEX(data!G$3:G$3000, SMALL(IF(ISBLANK($F$3),IF(data!$D$3:$D$3000=$D$3,ROW(data!G$3:G$3000)-ROW(data!G$3)+1),IF(data!$D$3:$D$3000=$D$3,IF(data!$E$3:$E$3000=$F$3, ROW(data!G$3:G$3000)-ROW(data!G$3)+1))),ROWS(data!G$3:G548))),"")</f>
        <v/>
      </c>
      <c r="G551" s="85" t="str">
        <f t="shared" si="8"/>
        <v/>
      </c>
    </row>
    <row r="552" spans="1:7">
      <c r="A552" s="91" t="str">
        <f t="array" ref="A552">IFERROR(INDEX(data!A$3:A$3000, SMALL(IF(ISBLANK($F$3),IF(data!$D$3:$D$3000=$D$3,ROW(data!A$3:A$3000)-ROW(data!A$3)+1),IF(data!$D$3:$D$3000=$D$3,IF(data!$E$3:$E$3000=$F$3, ROW(data!A$3:A$3000)-ROW(data!A$3)+1))),ROWS(data!A$3:A549))),"")</f>
        <v/>
      </c>
      <c r="B552" s="92" t="str">
        <f t="array" ref="B552">IFERROR(INDEX(data!B$3:B$3000, SMALL(IF(ISBLANK($F$3),IF(data!$D$3:$D$3000=$D$3,ROW(data!B$3:B$3000)-ROW(data!B$3)+1),IF(data!$D$3:$D$3000=$D$3,IF(data!$E$3:$E$3000=$F$3, ROW(data!B$3:B$3000)-ROW(data!B$3)+1))),ROWS(data!B$3:B549))),"")</f>
        <v/>
      </c>
      <c r="C552" s="92" t="str">
        <f t="array" ref="C552">IFERROR(INDEX(data!C$3:C$3000, SMALL(IF(ISBLANK($F$3),IF(data!$D$3:$D$3000=$D$3,ROW(data!C$3:C$3000)-ROW(data!C$3)+1),IF(data!$D$3:$D$3000=$D$3,IF(data!$E$3:$E$3000=$F$3, ROW(data!C$3:C$3000)-ROW(data!C$3)+1))),ROWS(data!C$3:C549))),"")</f>
        <v/>
      </c>
      <c r="D552" s="91" t="str">
        <f t="array" ref="D552">IFERROR(INDEX(data!E$3:E$3000, SMALL(IF(ISBLANK($F$3),IF(data!$D$3:$D$3000=$D$3,ROW(data!E$3:E$3000)-ROW(data!E$3)+1),IF(data!$D$3:$D$3000=$D$3,IF(data!$E$3:$E$3000=$F$3, ROW(data!E$3:E$3000)-ROW(data!E$3)+1))),ROWS(data!E$3:E549))),"")</f>
        <v/>
      </c>
      <c r="E552" s="85" t="str">
        <f t="array" ref="E552">IFERROR(INDEX(data!F$3:F$3000, SMALL(IF(ISBLANK($F$3),IF(data!$D$3:$D$3000=$D$3,ROW(data!F$3:F$3000)-ROW(data!F$3)+1),IF(data!$D$3:$D$3000=$D$3,IF(data!$E$3:$E$3000=$F$3, ROW(data!F$3:F$3000)-ROW(data!F$3)+1))),ROWS(data!F$3:F549))),"")</f>
        <v/>
      </c>
      <c r="F552" s="85" t="str">
        <f t="array" ref="F552">IFERROR(INDEX(data!G$3:G$3000, SMALL(IF(ISBLANK($F$3),IF(data!$D$3:$D$3000=$D$3,ROW(data!G$3:G$3000)-ROW(data!G$3)+1),IF(data!$D$3:$D$3000=$D$3,IF(data!$E$3:$E$3000=$F$3, ROW(data!G$3:G$3000)-ROW(data!G$3)+1))),ROWS(data!G$3:G549))),"")</f>
        <v/>
      </c>
      <c r="G552" s="85" t="str">
        <f t="shared" si="8"/>
        <v/>
      </c>
    </row>
    <row r="553" spans="1:7">
      <c r="A553" s="88" t="str">
        <f t="array" ref="A553">IFERROR(INDEX(data!A$3:A$3000, SMALL(IF(ISBLANK($F$3),IF(data!$D$3:$D$3000=$D$3,ROW(data!A$3:A$3000)-ROW(data!A$3)+1),IF(data!$D$3:$D$3000=$D$3,IF(data!$E$3:$E$3000=$F$3, ROW(data!A$3:A$3000)-ROW(data!A$3)+1))),ROWS(data!A$3:A550))),"")</f>
        <v/>
      </c>
      <c r="B553" s="89" t="str">
        <f t="array" ref="B553">IFERROR(INDEX(data!B$3:B$3000, SMALL(IF(ISBLANK($F$3),IF(data!$D$3:$D$3000=$D$3,ROW(data!B$3:B$3000)-ROW(data!B$3)+1),IF(data!$D$3:$D$3000=$D$3,IF(data!$E$3:$E$3000=$F$3, ROW(data!B$3:B$3000)-ROW(data!B$3)+1))),ROWS(data!B$3:B550))),"")</f>
        <v/>
      </c>
      <c r="C553" s="84" t="str">
        <f t="array" ref="C553">IFERROR(INDEX(data!C$3:C$3000, SMALL(IF(ISBLANK($F$3),IF(data!$D$3:$D$3000=$D$3,ROW(data!C$3:C$3000)-ROW(data!C$3)+1),IF(data!$D$3:$D$3000=$D$3,IF(data!$E$3:$E$3000=$F$3, ROW(data!C$3:C$3000)-ROW(data!C$3)+1))),ROWS(data!C$3:C550))),"")</f>
        <v/>
      </c>
      <c r="D553" s="90" t="str">
        <f t="array" ref="D553">IFERROR(INDEX(data!E$3:E$3000, SMALL(IF(ISBLANK($F$3),IF(data!$D$3:$D$3000=$D$3,ROW(data!E$3:E$3000)-ROW(data!E$3)+1),IF(data!$D$3:$D$3000=$D$3,IF(data!$E$3:$E$3000=$F$3, ROW(data!E$3:E$3000)-ROW(data!E$3)+1))),ROWS(data!E$3:E550))),"")</f>
        <v/>
      </c>
      <c r="E553" s="85" t="str">
        <f t="array" ref="E553">IFERROR(INDEX(data!F$3:F$3000, SMALL(IF(ISBLANK($F$3),IF(data!$D$3:$D$3000=$D$3,ROW(data!F$3:F$3000)-ROW(data!F$3)+1),IF(data!$D$3:$D$3000=$D$3,IF(data!$E$3:$E$3000=$F$3, ROW(data!F$3:F$3000)-ROW(data!F$3)+1))),ROWS(data!F$3:F550))),"")</f>
        <v/>
      </c>
      <c r="F553" s="85" t="str">
        <f t="array" ref="F553">IFERROR(INDEX(data!G$3:G$3000, SMALL(IF(ISBLANK($F$3),IF(data!$D$3:$D$3000=$D$3,ROW(data!G$3:G$3000)-ROW(data!G$3)+1),IF(data!$D$3:$D$3000=$D$3,IF(data!$E$3:$E$3000=$F$3, ROW(data!G$3:G$3000)-ROW(data!G$3)+1))),ROWS(data!G$3:G550))),"")</f>
        <v/>
      </c>
      <c r="G553" s="85" t="str">
        <f t="shared" si="8"/>
        <v/>
      </c>
    </row>
    <row r="554" spans="1:7">
      <c r="A554" s="91" t="str">
        <f t="array" ref="A554">IFERROR(INDEX(data!A$3:A$3000, SMALL(IF(ISBLANK($F$3),IF(data!$D$3:$D$3000=$D$3,ROW(data!A$3:A$3000)-ROW(data!A$3)+1),IF(data!$D$3:$D$3000=$D$3,IF(data!$E$3:$E$3000=$F$3, ROW(data!A$3:A$3000)-ROW(data!A$3)+1))),ROWS(data!A$3:A551))),"")</f>
        <v/>
      </c>
      <c r="B554" s="92" t="str">
        <f t="array" ref="B554">IFERROR(INDEX(data!B$3:B$3000, SMALL(IF(ISBLANK($F$3),IF(data!$D$3:$D$3000=$D$3,ROW(data!B$3:B$3000)-ROW(data!B$3)+1),IF(data!$D$3:$D$3000=$D$3,IF(data!$E$3:$E$3000=$F$3, ROW(data!B$3:B$3000)-ROW(data!B$3)+1))),ROWS(data!B$3:B551))),"")</f>
        <v/>
      </c>
      <c r="C554" s="92" t="str">
        <f t="array" ref="C554">IFERROR(INDEX(data!C$3:C$3000, SMALL(IF(ISBLANK($F$3),IF(data!$D$3:$D$3000=$D$3,ROW(data!C$3:C$3000)-ROW(data!C$3)+1),IF(data!$D$3:$D$3000=$D$3,IF(data!$E$3:$E$3000=$F$3, ROW(data!C$3:C$3000)-ROW(data!C$3)+1))),ROWS(data!C$3:C551))),"")</f>
        <v/>
      </c>
      <c r="D554" s="91" t="str">
        <f t="array" ref="D554">IFERROR(INDEX(data!E$3:E$3000, SMALL(IF(ISBLANK($F$3),IF(data!$D$3:$D$3000=$D$3,ROW(data!E$3:E$3000)-ROW(data!E$3)+1),IF(data!$D$3:$D$3000=$D$3,IF(data!$E$3:$E$3000=$F$3, ROW(data!E$3:E$3000)-ROW(data!E$3)+1))),ROWS(data!E$3:E551))),"")</f>
        <v/>
      </c>
      <c r="E554" s="85" t="str">
        <f t="array" ref="E554">IFERROR(INDEX(data!F$3:F$3000, SMALL(IF(ISBLANK($F$3),IF(data!$D$3:$D$3000=$D$3,ROW(data!F$3:F$3000)-ROW(data!F$3)+1),IF(data!$D$3:$D$3000=$D$3,IF(data!$E$3:$E$3000=$F$3, ROW(data!F$3:F$3000)-ROW(data!F$3)+1))),ROWS(data!F$3:F551))),"")</f>
        <v/>
      </c>
      <c r="F554" s="85" t="str">
        <f t="array" ref="F554">IFERROR(INDEX(data!G$3:G$3000, SMALL(IF(ISBLANK($F$3),IF(data!$D$3:$D$3000=$D$3,ROW(data!G$3:G$3000)-ROW(data!G$3)+1),IF(data!$D$3:$D$3000=$D$3,IF(data!$E$3:$E$3000=$F$3, ROW(data!G$3:G$3000)-ROW(data!G$3)+1))),ROWS(data!G$3:G551))),"")</f>
        <v/>
      </c>
      <c r="G554" s="85" t="str">
        <f t="shared" si="8"/>
        <v/>
      </c>
    </row>
    <row r="555" spans="1:7">
      <c r="A555" s="88" t="str">
        <f t="array" ref="A555">IFERROR(INDEX(data!A$3:A$3000, SMALL(IF(ISBLANK($F$3),IF(data!$D$3:$D$3000=$D$3,ROW(data!A$3:A$3000)-ROW(data!A$3)+1),IF(data!$D$3:$D$3000=$D$3,IF(data!$E$3:$E$3000=$F$3, ROW(data!A$3:A$3000)-ROW(data!A$3)+1))),ROWS(data!A$3:A552))),"")</f>
        <v/>
      </c>
      <c r="B555" s="89" t="str">
        <f t="array" ref="B555">IFERROR(INDEX(data!B$3:B$3000, SMALL(IF(ISBLANK($F$3),IF(data!$D$3:$D$3000=$D$3,ROW(data!B$3:B$3000)-ROW(data!B$3)+1),IF(data!$D$3:$D$3000=$D$3,IF(data!$E$3:$E$3000=$F$3, ROW(data!B$3:B$3000)-ROW(data!B$3)+1))),ROWS(data!B$3:B552))),"")</f>
        <v/>
      </c>
      <c r="C555" s="84" t="str">
        <f t="array" ref="C555">IFERROR(INDEX(data!C$3:C$3000, SMALL(IF(ISBLANK($F$3),IF(data!$D$3:$D$3000=$D$3,ROW(data!C$3:C$3000)-ROW(data!C$3)+1),IF(data!$D$3:$D$3000=$D$3,IF(data!$E$3:$E$3000=$F$3, ROW(data!C$3:C$3000)-ROW(data!C$3)+1))),ROWS(data!C$3:C552))),"")</f>
        <v/>
      </c>
      <c r="D555" s="90" t="str">
        <f t="array" ref="D555">IFERROR(INDEX(data!E$3:E$3000, SMALL(IF(ISBLANK($F$3),IF(data!$D$3:$D$3000=$D$3,ROW(data!E$3:E$3000)-ROW(data!E$3)+1),IF(data!$D$3:$D$3000=$D$3,IF(data!$E$3:$E$3000=$F$3, ROW(data!E$3:E$3000)-ROW(data!E$3)+1))),ROWS(data!E$3:E552))),"")</f>
        <v/>
      </c>
      <c r="E555" s="85" t="str">
        <f t="array" ref="E555">IFERROR(INDEX(data!F$3:F$3000, SMALL(IF(ISBLANK($F$3),IF(data!$D$3:$D$3000=$D$3,ROW(data!F$3:F$3000)-ROW(data!F$3)+1),IF(data!$D$3:$D$3000=$D$3,IF(data!$E$3:$E$3000=$F$3, ROW(data!F$3:F$3000)-ROW(data!F$3)+1))),ROWS(data!F$3:F552))),"")</f>
        <v/>
      </c>
      <c r="F555" s="85" t="str">
        <f t="array" ref="F555">IFERROR(INDEX(data!G$3:G$3000, SMALL(IF(ISBLANK($F$3),IF(data!$D$3:$D$3000=$D$3,ROW(data!G$3:G$3000)-ROW(data!G$3)+1),IF(data!$D$3:$D$3000=$D$3,IF(data!$E$3:$E$3000=$F$3, ROW(data!G$3:G$3000)-ROW(data!G$3)+1))),ROWS(data!G$3:G552))),"")</f>
        <v/>
      </c>
      <c r="G555" s="85" t="str">
        <f t="shared" ref="G555:G618" si="9">IF(OR(ISNUMBER(F555), ISNUMBER(E555)),G554+E555-F555, "")</f>
        <v/>
      </c>
    </row>
    <row r="556" spans="1:7">
      <c r="A556" s="91" t="str">
        <f t="array" ref="A556">IFERROR(INDEX(data!A$3:A$3000, SMALL(IF(ISBLANK($F$3),IF(data!$D$3:$D$3000=$D$3,ROW(data!A$3:A$3000)-ROW(data!A$3)+1),IF(data!$D$3:$D$3000=$D$3,IF(data!$E$3:$E$3000=$F$3, ROW(data!A$3:A$3000)-ROW(data!A$3)+1))),ROWS(data!A$3:A553))),"")</f>
        <v/>
      </c>
      <c r="B556" s="92" t="str">
        <f t="array" ref="B556">IFERROR(INDEX(data!B$3:B$3000, SMALL(IF(ISBLANK($F$3),IF(data!$D$3:$D$3000=$D$3,ROW(data!B$3:B$3000)-ROW(data!B$3)+1),IF(data!$D$3:$D$3000=$D$3,IF(data!$E$3:$E$3000=$F$3, ROW(data!B$3:B$3000)-ROW(data!B$3)+1))),ROWS(data!B$3:B553))),"")</f>
        <v/>
      </c>
      <c r="C556" s="92" t="str">
        <f t="array" ref="C556">IFERROR(INDEX(data!C$3:C$3000, SMALL(IF(ISBLANK($F$3),IF(data!$D$3:$D$3000=$D$3,ROW(data!C$3:C$3000)-ROW(data!C$3)+1),IF(data!$D$3:$D$3000=$D$3,IF(data!$E$3:$E$3000=$F$3, ROW(data!C$3:C$3000)-ROW(data!C$3)+1))),ROWS(data!C$3:C553))),"")</f>
        <v/>
      </c>
      <c r="D556" s="91" t="str">
        <f t="array" ref="D556">IFERROR(INDEX(data!E$3:E$3000, SMALL(IF(ISBLANK($F$3),IF(data!$D$3:$D$3000=$D$3,ROW(data!E$3:E$3000)-ROW(data!E$3)+1),IF(data!$D$3:$D$3000=$D$3,IF(data!$E$3:$E$3000=$F$3, ROW(data!E$3:E$3000)-ROW(data!E$3)+1))),ROWS(data!E$3:E553))),"")</f>
        <v/>
      </c>
      <c r="E556" s="85" t="str">
        <f t="array" ref="E556">IFERROR(INDEX(data!F$3:F$3000, SMALL(IF(ISBLANK($F$3),IF(data!$D$3:$D$3000=$D$3,ROW(data!F$3:F$3000)-ROW(data!F$3)+1),IF(data!$D$3:$D$3000=$D$3,IF(data!$E$3:$E$3000=$F$3, ROW(data!F$3:F$3000)-ROW(data!F$3)+1))),ROWS(data!F$3:F553))),"")</f>
        <v/>
      </c>
      <c r="F556" s="85" t="str">
        <f t="array" ref="F556">IFERROR(INDEX(data!G$3:G$3000, SMALL(IF(ISBLANK($F$3),IF(data!$D$3:$D$3000=$D$3,ROW(data!G$3:G$3000)-ROW(data!G$3)+1),IF(data!$D$3:$D$3000=$D$3,IF(data!$E$3:$E$3000=$F$3, ROW(data!G$3:G$3000)-ROW(data!G$3)+1))),ROWS(data!G$3:G553))),"")</f>
        <v/>
      </c>
      <c r="G556" s="85" t="str">
        <f t="shared" si="9"/>
        <v/>
      </c>
    </row>
    <row r="557" spans="1:7">
      <c r="A557" s="88" t="str">
        <f t="array" ref="A557">IFERROR(INDEX(data!A$3:A$3000, SMALL(IF(ISBLANK($F$3),IF(data!$D$3:$D$3000=$D$3,ROW(data!A$3:A$3000)-ROW(data!A$3)+1),IF(data!$D$3:$D$3000=$D$3,IF(data!$E$3:$E$3000=$F$3, ROW(data!A$3:A$3000)-ROW(data!A$3)+1))),ROWS(data!A$3:A554))),"")</f>
        <v/>
      </c>
      <c r="B557" s="89" t="str">
        <f t="array" ref="B557">IFERROR(INDEX(data!B$3:B$3000, SMALL(IF(ISBLANK($F$3),IF(data!$D$3:$D$3000=$D$3,ROW(data!B$3:B$3000)-ROW(data!B$3)+1),IF(data!$D$3:$D$3000=$D$3,IF(data!$E$3:$E$3000=$F$3, ROW(data!B$3:B$3000)-ROW(data!B$3)+1))),ROWS(data!B$3:B554))),"")</f>
        <v/>
      </c>
      <c r="C557" s="84" t="str">
        <f t="array" ref="C557">IFERROR(INDEX(data!C$3:C$3000, SMALL(IF(ISBLANK($F$3),IF(data!$D$3:$D$3000=$D$3,ROW(data!C$3:C$3000)-ROW(data!C$3)+1),IF(data!$D$3:$D$3000=$D$3,IF(data!$E$3:$E$3000=$F$3, ROW(data!C$3:C$3000)-ROW(data!C$3)+1))),ROWS(data!C$3:C554))),"")</f>
        <v/>
      </c>
      <c r="D557" s="90" t="str">
        <f t="array" ref="D557">IFERROR(INDEX(data!E$3:E$3000, SMALL(IF(ISBLANK($F$3),IF(data!$D$3:$D$3000=$D$3,ROW(data!E$3:E$3000)-ROW(data!E$3)+1),IF(data!$D$3:$D$3000=$D$3,IF(data!$E$3:$E$3000=$F$3, ROW(data!E$3:E$3000)-ROW(data!E$3)+1))),ROWS(data!E$3:E554))),"")</f>
        <v/>
      </c>
      <c r="E557" s="85" t="str">
        <f t="array" ref="E557">IFERROR(INDEX(data!F$3:F$3000, SMALL(IF(ISBLANK($F$3),IF(data!$D$3:$D$3000=$D$3,ROW(data!F$3:F$3000)-ROW(data!F$3)+1),IF(data!$D$3:$D$3000=$D$3,IF(data!$E$3:$E$3000=$F$3, ROW(data!F$3:F$3000)-ROW(data!F$3)+1))),ROWS(data!F$3:F554))),"")</f>
        <v/>
      </c>
      <c r="F557" s="85" t="str">
        <f t="array" ref="F557">IFERROR(INDEX(data!G$3:G$3000, SMALL(IF(ISBLANK($F$3),IF(data!$D$3:$D$3000=$D$3,ROW(data!G$3:G$3000)-ROW(data!G$3)+1),IF(data!$D$3:$D$3000=$D$3,IF(data!$E$3:$E$3000=$F$3, ROW(data!G$3:G$3000)-ROW(data!G$3)+1))),ROWS(data!G$3:G554))),"")</f>
        <v/>
      </c>
      <c r="G557" s="85" t="str">
        <f t="shared" si="9"/>
        <v/>
      </c>
    </row>
    <row r="558" spans="1:7">
      <c r="A558" s="91" t="str">
        <f t="array" ref="A558">IFERROR(INDEX(data!A$3:A$3000, SMALL(IF(ISBLANK($F$3),IF(data!$D$3:$D$3000=$D$3,ROW(data!A$3:A$3000)-ROW(data!A$3)+1),IF(data!$D$3:$D$3000=$D$3,IF(data!$E$3:$E$3000=$F$3, ROW(data!A$3:A$3000)-ROW(data!A$3)+1))),ROWS(data!A$3:A555))),"")</f>
        <v/>
      </c>
      <c r="B558" s="92" t="str">
        <f t="array" ref="B558">IFERROR(INDEX(data!B$3:B$3000, SMALL(IF(ISBLANK($F$3),IF(data!$D$3:$D$3000=$D$3,ROW(data!B$3:B$3000)-ROW(data!B$3)+1),IF(data!$D$3:$D$3000=$D$3,IF(data!$E$3:$E$3000=$F$3, ROW(data!B$3:B$3000)-ROW(data!B$3)+1))),ROWS(data!B$3:B555))),"")</f>
        <v/>
      </c>
      <c r="C558" s="92" t="str">
        <f t="array" ref="C558">IFERROR(INDEX(data!C$3:C$3000, SMALL(IF(ISBLANK($F$3),IF(data!$D$3:$D$3000=$D$3,ROW(data!C$3:C$3000)-ROW(data!C$3)+1),IF(data!$D$3:$D$3000=$D$3,IF(data!$E$3:$E$3000=$F$3, ROW(data!C$3:C$3000)-ROW(data!C$3)+1))),ROWS(data!C$3:C555))),"")</f>
        <v/>
      </c>
      <c r="D558" s="91" t="str">
        <f t="array" ref="D558">IFERROR(INDEX(data!E$3:E$3000, SMALL(IF(ISBLANK($F$3),IF(data!$D$3:$D$3000=$D$3,ROW(data!E$3:E$3000)-ROW(data!E$3)+1),IF(data!$D$3:$D$3000=$D$3,IF(data!$E$3:$E$3000=$F$3, ROW(data!E$3:E$3000)-ROW(data!E$3)+1))),ROWS(data!E$3:E555))),"")</f>
        <v/>
      </c>
      <c r="E558" s="85" t="str">
        <f t="array" ref="E558">IFERROR(INDEX(data!F$3:F$3000, SMALL(IF(ISBLANK($F$3),IF(data!$D$3:$D$3000=$D$3,ROW(data!F$3:F$3000)-ROW(data!F$3)+1),IF(data!$D$3:$D$3000=$D$3,IF(data!$E$3:$E$3000=$F$3, ROW(data!F$3:F$3000)-ROW(data!F$3)+1))),ROWS(data!F$3:F555))),"")</f>
        <v/>
      </c>
      <c r="F558" s="85" t="str">
        <f t="array" ref="F558">IFERROR(INDEX(data!G$3:G$3000, SMALL(IF(ISBLANK($F$3),IF(data!$D$3:$D$3000=$D$3,ROW(data!G$3:G$3000)-ROW(data!G$3)+1),IF(data!$D$3:$D$3000=$D$3,IF(data!$E$3:$E$3000=$F$3, ROW(data!G$3:G$3000)-ROW(data!G$3)+1))),ROWS(data!G$3:G555))),"")</f>
        <v/>
      </c>
      <c r="G558" s="85" t="str">
        <f t="shared" si="9"/>
        <v/>
      </c>
    </row>
    <row r="559" spans="1:7">
      <c r="A559" s="88" t="str">
        <f t="array" ref="A559">IFERROR(INDEX(data!A$3:A$3000, SMALL(IF(ISBLANK($F$3),IF(data!$D$3:$D$3000=$D$3,ROW(data!A$3:A$3000)-ROW(data!A$3)+1),IF(data!$D$3:$D$3000=$D$3,IF(data!$E$3:$E$3000=$F$3, ROW(data!A$3:A$3000)-ROW(data!A$3)+1))),ROWS(data!A$3:A556))),"")</f>
        <v/>
      </c>
      <c r="B559" s="89" t="str">
        <f t="array" ref="B559">IFERROR(INDEX(data!B$3:B$3000, SMALL(IF(ISBLANK($F$3),IF(data!$D$3:$D$3000=$D$3,ROW(data!B$3:B$3000)-ROW(data!B$3)+1),IF(data!$D$3:$D$3000=$D$3,IF(data!$E$3:$E$3000=$F$3, ROW(data!B$3:B$3000)-ROW(data!B$3)+1))),ROWS(data!B$3:B556))),"")</f>
        <v/>
      </c>
      <c r="C559" s="84" t="str">
        <f t="array" ref="C559">IFERROR(INDEX(data!C$3:C$3000, SMALL(IF(ISBLANK($F$3),IF(data!$D$3:$D$3000=$D$3,ROW(data!C$3:C$3000)-ROW(data!C$3)+1),IF(data!$D$3:$D$3000=$D$3,IF(data!$E$3:$E$3000=$F$3, ROW(data!C$3:C$3000)-ROW(data!C$3)+1))),ROWS(data!C$3:C556))),"")</f>
        <v/>
      </c>
      <c r="D559" s="90" t="str">
        <f t="array" ref="D559">IFERROR(INDEX(data!E$3:E$3000, SMALL(IF(ISBLANK($F$3),IF(data!$D$3:$D$3000=$D$3,ROW(data!E$3:E$3000)-ROW(data!E$3)+1),IF(data!$D$3:$D$3000=$D$3,IF(data!$E$3:$E$3000=$F$3, ROW(data!E$3:E$3000)-ROW(data!E$3)+1))),ROWS(data!E$3:E556))),"")</f>
        <v/>
      </c>
      <c r="E559" s="85" t="str">
        <f t="array" ref="E559">IFERROR(INDEX(data!F$3:F$3000, SMALL(IF(ISBLANK($F$3),IF(data!$D$3:$D$3000=$D$3,ROW(data!F$3:F$3000)-ROW(data!F$3)+1),IF(data!$D$3:$D$3000=$D$3,IF(data!$E$3:$E$3000=$F$3, ROW(data!F$3:F$3000)-ROW(data!F$3)+1))),ROWS(data!F$3:F556))),"")</f>
        <v/>
      </c>
      <c r="F559" s="85" t="str">
        <f t="array" ref="F559">IFERROR(INDEX(data!G$3:G$3000, SMALL(IF(ISBLANK($F$3),IF(data!$D$3:$D$3000=$D$3,ROW(data!G$3:G$3000)-ROW(data!G$3)+1),IF(data!$D$3:$D$3000=$D$3,IF(data!$E$3:$E$3000=$F$3, ROW(data!G$3:G$3000)-ROW(data!G$3)+1))),ROWS(data!G$3:G556))),"")</f>
        <v/>
      </c>
      <c r="G559" s="85" t="str">
        <f t="shared" si="9"/>
        <v/>
      </c>
    </row>
    <row r="560" spans="1:7">
      <c r="A560" s="91" t="str">
        <f t="array" ref="A560">IFERROR(INDEX(data!A$3:A$3000, SMALL(IF(ISBLANK($F$3),IF(data!$D$3:$D$3000=$D$3,ROW(data!A$3:A$3000)-ROW(data!A$3)+1),IF(data!$D$3:$D$3000=$D$3,IF(data!$E$3:$E$3000=$F$3, ROW(data!A$3:A$3000)-ROW(data!A$3)+1))),ROWS(data!A$3:A557))),"")</f>
        <v/>
      </c>
      <c r="B560" s="92" t="str">
        <f t="array" ref="B560">IFERROR(INDEX(data!B$3:B$3000, SMALL(IF(ISBLANK($F$3),IF(data!$D$3:$D$3000=$D$3,ROW(data!B$3:B$3000)-ROW(data!B$3)+1),IF(data!$D$3:$D$3000=$D$3,IF(data!$E$3:$E$3000=$F$3, ROW(data!B$3:B$3000)-ROW(data!B$3)+1))),ROWS(data!B$3:B557))),"")</f>
        <v/>
      </c>
      <c r="C560" s="92" t="str">
        <f t="array" ref="C560">IFERROR(INDEX(data!C$3:C$3000, SMALL(IF(ISBLANK($F$3),IF(data!$D$3:$D$3000=$D$3,ROW(data!C$3:C$3000)-ROW(data!C$3)+1),IF(data!$D$3:$D$3000=$D$3,IF(data!$E$3:$E$3000=$F$3, ROW(data!C$3:C$3000)-ROW(data!C$3)+1))),ROWS(data!C$3:C557))),"")</f>
        <v/>
      </c>
      <c r="D560" s="91" t="str">
        <f t="array" ref="D560">IFERROR(INDEX(data!E$3:E$3000, SMALL(IF(ISBLANK($F$3),IF(data!$D$3:$D$3000=$D$3,ROW(data!E$3:E$3000)-ROW(data!E$3)+1),IF(data!$D$3:$D$3000=$D$3,IF(data!$E$3:$E$3000=$F$3, ROW(data!E$3:E$3000)-ROW(data!E$3)+1))),ROWS(data!E$3:E557))),"")</f>
        <v/>
      </c>
      <c r="E560" s="85" t="str">
        <f t="array" ref="E560">IFERROR(INDEX(data!F$3:F$3000, SMALL(IF(ISBLANK($F$3),IF(data!$D$3:$D$3000=$D$3,ROW(data!F$3:F$3000)-ROW(data!F$3)+1),IF(data!$D$3:$D$3000=$D$3,IF(data!$E$3:$E$3000=$F$3, ROW(data!F$3:F$3000)-ROW(data!F$3)+1))),ROWS(data!F$3:F557))),"")</f>
        <v/>
      </c>
      <c r="F560" s="85" t="str">
        <f t="array" ref="F560">IFERROR(INDEX(data!G$3:G$3000, SMALL(IF(ISBLANK($F$3),IF(data!$D$3:$D$3000=$D$3,ROW(data!G$3:G$3000)-ROW(data!G$3)+1),IF(data!$D$3:$D$3000=$D$3,IF(data!$E$3:$E$3000=$F$3, ROW(data!G$3:G$3000)-ROW(data!G$3)+1))),ROWS(data!G$3:G557))),"")</f>
        <v/>
      </c>
      <c r="G560" s="85" t="str">
        <f t="shared" si="9"/>
        <v/>
      </c>
    </row>
    <row r="561" spans="1:7">
      <c r="A561" s="88" t="str">
        <f t="array" ref="A561">IFERROR(INDEX(data!A$3:A$3000, SMALL(IF(ISBLANK($F$3),IF(data!$D$3:$D$3000=$D$3,ROW(data!A$3:A$3000)-ROW(data!A$3)+1),IF(data!$D$3:$D$3000=$D$3,IF(data!$E$3:$E$3000=$F$3, ROW(data!A$3:A$3000)-ROW(data!A$3)+1))),ROWS(data!A$3:A558))),"")</f>
        <v/>
      </c>
      <c r="B561" s="89" t="str">
        <f t="array" ref="B561">IFERROR(INDEX(data!B$3:B$3000, SMALL(IF(ISBLANK($F$3),IF(data!$D$3:$D$3000=$D$3,ROW(data!B$3:B$3000)-ROW(data!B$3)+1),IF(data!$D$3:$D$3000=$D$3,IF(data!$E$3:$E$3000=$F$3, ROW(data!B$3:B$3000)-ROW(data!B$3)+1))),ROWS(data!B$3:B558))),"")</f>
        <v/>
      </c>
      <c r="C561" s="84" t="str">
        <f t="array" ref="C561">IFERROR(INDEX(data!C$3:C$3000, SMALL(IF(ISBLANK($F$3),IF(data!$D$3:$D$3000=$D$3,ROW(data!C$3:C$3000)-ROW(data!C$3)+1),IF(data!$D$3:$D$3000=$D$3,IF(data!$E$3:$E$3000=$F$3, ROW(data!C$3:C$3000)-ROW(data!C$3)+1))),ROWS(data!C$3:C558))),"")</f>
        <v/>
      </c>
      <c r="D561" s="90" t="str">
        <f t="array" ref="D561">IFERROR(INDEX(data!E$3:E$3000, SMALL(IF(ISBLANK($F$3),IF(data!$D$3:$D$3000=$D$3,ROW(data!E$3:E$3000)-ROW(data!E$3)+1),IF(data!$D$3:$D$3000=$D$3,IF(data!$E$3:$E$3000=$F$3, ROW(data!E$3:E$3000)-ROW(data!E$3)+1))),ROWS(data!E$3:E558))),"")</f>
        <v/>
      </c>
      <c r="E561" s="85" t="str">
        <f t="array" ref="E561">IFERROR(INDEX(data!F$3:F$3000, SMALL(IF(ISBLANK($F$3),IF(data!$D$3:$D$3000=$D$3,ROW(data!F$3:F$3000)-ROW(data!F$3)+1),IF(data!$D$3:$D$3000=$D$3,IF(data!$E$3:$E$3000=$F$3, ROW(data!F$3:F$3000)-ROW(data!F$3)+1))),ROWS(data!F$3:F558))),"")</f>
        <v/>
      </c>
      <c r="F561" s="85" t="str">
        <f t="array" ref="F561">IFERROR(INDEX(data!G$3:G$3000, SMALL(IF(ISBLANK($F$3),IF(data!$D$3:$D$3000=$D$3,ROW(data!G$3:G$3000)-ROW(data!G$3)+1),IF(data!$D$3:$D$3000=$D$3,IF(data!$E$3:$E$3000=$F$3, ROW(data!G$3:G$3000)-ROW(data!G$3)+1))),ROWS(data!G$3:G558))),"")</f>
        <v/>
      </c>
      <c r="G561" s="85" t="str">
        <f t="shared" si="9"/>
        <v/>
      </c>
    </row>
    <row r="562" spans="1:7">
      <c r="A562" s="91" t="str">
        <f t="array" ref="A562">IFERROR(INDEX(data!A$3:A$3000, SMALL(IF(ISBLANK($F$3),IF(data!$D$3:$D$3000=$D$3,ROW(data!A$3:A$3000)-ROW(data!A$3)+1),IF(data!$D$3:$D$3000=$D$3,IF(data!$E$3:$E$3000=$F$3, ROW(data!A$3:A$3000)-ROW(data!A$3)+1))),ROWS(data!A$3:A559))),"")</f>
        <v/>
      </c>
      <c r="B562" s="92" t="str">
        <f t="array" ref="B562">IFERROR(INDEX(data!B$3:B$3000, SMALL(IF(ISBLANK($F$3),IF(data!$D$3:$D$3000=$D$3,ROW(data!B$3:B$3000)-ROW(data!B$3)+1),IF(data!$D$3:$D$3000=$D$3,IF(data!$E$3:$E$3000=$F$3, ROW(data!B$3:B$3000)-ROW(data!B$3)+1))),ROWS(data!B$3:B559))),"")</f>
        <v/>
      </c>
      <c r="C562" s="92" t="str">
        <f t="array" ref="C562">IFERROR(INDEX(data!C$3:C$3000, SMALL(IF(ISBLANK($F$3),IF(data!$D$3:$D$3000=$D$3,ROW(data!C$3:C$3000)-ROW(data!C$3)+1),IF(data!$D$3:$D$3000=$D$3,IF(data!$E$3:$E$3000=$F$3, ROW(data!C$3:C$3000)-ROW(data!C$3)+1))),ROWS(data!C$3:C559))),"")</f>
        <v/>
      </c>
      <c r="D562" s="91" t="str">
        <f t="array" ref="D562">IFERROR(INDEX(data!E$3:E$3000, SMALL(IF(ISBLANK($F$3),IF(data!$D$3:$D$3000=$D$3,ROW(data!E$3:E$3000)-ROW(data!E$3)+1),IF(data!$D$3:$D$3000=$D$3,IF(data!$E$3:$E$3000=$F$3, ROW(data!E$3:E$3000)-ROW(data!E$3)+1))),ROWS(data!E$3:E559))),"")</f>
        <v/>
      </c>
      <c r="E562" s="85" t="str">
        <f t="array" ref="E562">IFERROR(INDEX(data!F$3:F$3000, SMALL(IF(ISBLANK($F$3),IF(data!$D$3:$D$3000=$D$3,ROW(data!F$3:F$3000)-ROW(data!F$3)+1),IF(data!$D$3:$D$3000=$D$3,IF(data!$E$3:$E$3000=$F$3, ROW(data!F$3:F$3000)-ROW(data!F$3)+1))),ROWS(data!F$3:F559))),"")</f>
        <v/>
      </c>
      <c r="F562" s="85" t="str">
        <f t="array" ref="F562">IFERROR(INDEX(data!G$3:G$3000, SMALL(IF(ISBLANK($F$3),IF(data!$D$3:$D$3000=$D$3,ROW(data!G$3:G$3000)-ROW(data!G$3)+1),IF(data!$D$3:$D$3000=$D$3,IF(data!$E$3:$E$3000=$F$3, ROW(data!G$3:G$3000)-ROW(data!G$3)+1))),ROWS(data!G$3:G559))),"")</f>
        <v/>
      </c>
      <c r="G562" s="85" t="str">
        <f t="shared" si="9"/>
        <v/>
      </c>
    </row>
    <row r="563" spans="1:7">
      <c r="A563" s="88" t="str">
        <f t="array" ref="A563">IFERROR(INDEX(data!A$3:A$3000, SMALL(IF(ISBLANK($F$3),IF(data!$D$3:$D$3000=$D$3,ROW(data!A$3:A$3000)-ROW(data!A$3)+1),IF(data!$D$3:$D$3000=$D$3,IF(data!$E$3:$E$3000=$F$3, ROW(data!A$3:A$3000)-ROW(data!A$3)+1))),ROWS(data!A$3:A560))),"")</f>
        <v/>
      </c>
      <c r="B563" s="89" t="str">
        <f t="array" ref="B563">IFERROR(INDEX(data!B$3:B$3000, SMALL(IF(ISBLANK($F$3),IF(data!$D$3:$D$3000=$D$3,ROW(data!B$3:B$3000)-ROW(data!B$3)+1),IF(data!$D$3:$D$3000=$D$3,IF(data!$E$3:$E$3000=$F$3, ROW(data!B$3:B$3000)-ROW(data!B$3)+1))),ROWS(data!B$3:B560))),"")</f>
        <v/>
      </c>
      <c r="C563" s="84" t="str">
        <f t="array" ref="C563">IFERROR(INDEX(data!C$3:C$3000, SMALL(IF(ISBLANK($F$3),IF(data!$D$3:$D$3000=$D$3,ROW(data!C$3:C$3000)-ROW(data!C$3)+1),IF(data!$D$3:$D$3000=$D$3,IF(data!$E$3:$E$3000=$F$3, ROW(data!C$3:C$3000)-ROW(data!C$3)+1))),ROWS(data!C$3:C560))),"")</f>
        <v/>
      </c>
      <c r="D563" s="90" t="str">
        <f t="array" ref="D563">IFERROR(INDEX(data!E$3:E$3000, SMALL(IF(ISBLANK($F$3),IF(data!$D$3:$D$3000=$D$3,ROW(data!E$3:E$3000)-ROW(data!E$3)+1),IF(data!$D$3:$D$3000=$D$3,IF(data!$E$3:$E$3000=$F$3, ROW(data!E$3:E$3000)-ROW(data!E$3)+1))),ROWS(data!E$3:E560))),"")</f>
        <v/>
      </c>
      <c r="E563" s="85" t="str">
        <f t="array" ref="E563">IFERROR(INDEX(data!F$3:F$3000, SMALL(IF(ISBLANK($F$3),IF(data!$D$3:$D$3000=$D$3,ROW(data!F$3:F$3000)-ROW(data!F$3)+1),IF(data!$D$3:$D$3000=$D$3,IF(data!$E$3:$E$3000=$F$3, ROW(data!F$3:F$3000)-ROW(data!F$3)+1))),ROWS(data!F$3:F560))),"")</f>
        <v/>
      </c>
      <c r="F563" s="85" t="str">
        <f t="array" ref="F563">IFERROR(INDEX(data!G$3:G$3000, SMALL(IF(ISBLANK($F$3),IF(data!$D$3:$D$3000=$D$3,ROW(data!G$3:G$3000)-ROW(data!G$3)+1),IF(data!$D$3:$D$3000=$D$3,IF(data!$E$3:$E$3000=$F$3, ROW(data!G$3:G$3000)-ROW(data!G$3)+1))),ROWS(data!G$3:G560))),"")</f>
        <v/>
      </c>
      <c r="G563" s="85" t="str">
        <f t="shared" si="9"/>
        <v/>
      </c>
    </row>
    <row r="564" spans="1:7">
      <c r="A564" s="91" t="str">
        <f t="array" ref="A564">IFERROR(INDEX(data!A$3:A$3000, SMALL(IF(ISBLANK($F$3),IF(data!$D$3:$D$3000=$D$3,ROW(data!A$3:A$3000)-ROW(data!A$3)+1),IF(data!$D$3:$D$3000=$D$3,IF(data!$E$3:$E$3000=$F$3, ROW(data!A$3:A$3000)-ROW(data!A$3)+1))),ROWS(data!A$3:A561))),"")</f>
        <v/>
      </c>
      <c r="B564" s="92" t="str">
        <f t="array" ref="B564">IFERROR(INDEX(data!B$3:B$3000, SMALL(IF(ISBLANK($F$3),IF(data!$D$3:$D$3000=$D$3,ROW(data!B$3:B$3000)-ROW(data!B$3)+1),IF(data!$D$3:$D$3000=$D$3,IF(data!$E$3:$E$3000=$F$3, ROW(data!B$3:B$3000)-ROW(data!B$3)+1))),ROWS(data!B$3:B561))),"")</f>
        <v/>
      </c>
      <c r="C564" s="92" t="str">
        <f t="array" ref="C564">IFERROR(INDEX(data!C$3:C$3000, SMALL(IF(ISBLANK($F$3),IF(data!$D$3:$D$3000=$D$3,ROW(data!C$3:C$3000)-ROW(data!C$3)+1),IF(data!$D$3:$D$3000=$D$3,IF(data!$E$3:$E$3000=$F$3, ROW(data!C$3:C$3000)-ROW(data!C$3)+1))),ROWS(data!C$3:C561))),"")</f>
        <v/>
      </c>
      <c r="D564" s="91" t="str">
        <f t="array" ref="D564">IFERROR(INDEX(data!E$3:E$3000, SMALL(IF(ISBLANK($F$3),IF(data!$D$3:$D$3000=$D$3,ROW(data!E$3:E$3000)-ROW(data!E$3)+1),IF(data!$D$3:$D$3000=$D$3,IF(data!$E$3:$E$3000=$F$3, ROW(data!E$3:E$3000)-ROW(data!E$3)+1))),ROWS(data!E$3:E561))),"")</f>
        <v/>
      </c>
      <c r="E564" s="85" t="str">
        <f t="array" ref="E564">IFERROR(INDEX(data!F$3:F$3000, SMALL(IF(ISBLANK($F$3),IF(data!$D$3:$D$3000=$D$3,ROW(data!F$3:F$3000)-ROW(data!F$3)+1),IF(data!$D$3:$D$3000=$D$3,IF(data!$E$3:$E$3000=$F$3, ROW(data!F$3:F$3000)-ROW(data!F$3)+1))),ROWS(data!F$3:F561))),"")</f>
        <v/>
      </c>
      <c r="F564" s="85" t="str">
        <f t="array" ref="F564">IFERROR(INDEX(data!G$3:G$3000, SMALL(IF(ISBLANK($F$3),IF(data!$D$3:$D$3000=$D$3,ROW(data!G$3:G$3000)-ROW(data!G$3)+1),IF(data!$D$3:$D$3000=$D$3,IF(data!$E$3:$E$3000=$F$3, ROW(data!G$3:G$3000)-ROW(data!G$3)+1))),ROWS(data!G$3:G561))),"")</f>
        <v/>
      </c>
      <c r="G564" s="85" t="str">
        <f t="shared" si="9"/>
        <v/>
      </c>
    </row>
    <row r="565" spans="1:7">
      <c r="A565" s="88" t="str">
        <f t="array" ref="A565">IFERROR(INDEX(data!A$3:A$3000, SMALL(IF(ISBLANK($F$3),IF(data!$D$3:$D$3000=$D$3,ROW(data!A$3:A$3000)-ROW(data!A$3)+1),IF(data!$D$3:$D$3000=$D$3,IF(data!$E$3:$E$3000=$F$3, ROW(data!A$3:A$3000)-ROW(data!A$3)+1))),ROWS(data!A$3:A562))),"")</f>
        <v/>
      </c>
      <c r="B565" s="89" t="str">
        <f t="array" ref="B565">IFERROR(INDEX(data!B$3:B$3000, SMALL(IF(ISBLANK($F$3),IF(data!$D$3:$D$3000=$D$3,ROW(data!B$3:B$3000)-ROW(data!B$3)+1),IF(data!$D$3:$D$3000=$D$3,IF(data!$E$3:$E$3000=$F$3, ROW(data!B$3:B$3000)-ROW(data!B$3)+1))),ROWS(data!B$3:B562))),"")</f>
        <v/>
      </c>
      <c r="C565" s="84" t="str">
        <f t="array" ref="C565">IFERROR(INDEX(data!C$3:C$3000, SMALL(IF(ISBLANK($F$3),IF(data!$D$3:$D$3000=$D$3,ROW(data!C$3:C$3000)-ROW(data!C$3)+1),IF(data!$D$3:$D$3000=$D$3,IF(data!$E$3:$E$3000=$F$3, ROW(data!C$3:C$3000)-ROW(data!C$3)+1))),ROWS(data!C$3:C562))),"")</f>
        <v/>
      </c>
      <c r="D565" s="90" t="str">
        <f t="array" ref="D565">IFERROR(INDEX(data!E$3:E$3000, SMALL(IF(ISBLANK($F$3),IF(data!$D$3:$D$3000=$D$3,ROW(data!E$3:E$3000)-ROW(data!E$3)+1),IF(data!$D$3:$D$3000=$D$3,IF(data!$E$3:$E$3000=$F$3, ROW(data!E$3:E$3000)-ROW(data!E$3)+1))),ROWS(data!E$3:E562))),"")</f>
        <v/>
      </c>
      <c r="E565" s="85" t="str">
        <f t="array" ref="E565">IFERROR(INDEX(data!F$3:F$3000, SMALL(IF(ISBLANK($F$3),IF(data!$D$3:$D$3000=$D$3,ROW(data!F$3:F$3000)-ROW(data!F$3)+1),IF(data!$D$3:$D$3000=$D$3,IF(data!$E$3:$E$3000=$F$3, ROW(data!F$3:F$3000)-ROW(data!F$3)+1))),ROWS(data!F$3:F562))),"")</f>
        <v/>
      </c>
      <c r="F565" s="85" t="str">
        <f t="array" ref="F565">IFERROR(INDEX(data!G$3:G$3000, SMALL(IF(ISBLANK($F$3),IF(data!$D$3:$D$3000=$D$3,ROW(data!G$3:G$3000)-ROW(data!G$3)+1),IF(data!$D$3:$D$3000=$D$3,IF(data!$E$3:$E$3000=$F$3, ROW(data!G$3:G$3000)-ROW(data!G$3)+1))),ROWS(data!G$3:G562))),"")</f>
        <v/>
      </c>
      <c r="G565" s="85" t="str">
        <f t="shared" si="9"/>
        <v/>
      </c>
    </row>
    <row r="566" spans="1:7">
      <c r="A566" s="91" t="str">
        <f t="array" ref="A566">IFERROR(INDEX(data!A$3:A$3000, SMALL(IF(ISBLANK($F$3),IF(data!$D$3:$D$3000=$D$3,ROW(data!A$3:A$3000)-ROW(data!A$3)+1),IF(data!$D$3:$D$3000=$D$3,IF(data!$E$3:$E$3000=$F$3, ROW(data!A$3:A$3000)-ROW(data!A$3)+1))),ROWS(data!A$3:A563))),"")</f>
        <v/>
      </c>
      <c r="B566" s="92" t="str">
        <f t="array" ref="B566">IFERROR(INDEX(data!B$3:B$3000, SMALL(IF(ISBLANK($F$3),IF(data!$D$3:$D$3000=$D$3,ROW(data!B$3:B$3000)-ROW(data!B$3)+1),IF(data!$D$3:$D$3000=$D$3,IF(data!$E$3:$E$3000=$F$3, ROW(data!B$3:B$3000)-ROW(data!B$3)+1))),ROWS(data!B$3:B563))),"")</f>
        <v/>
      </c>
      <c r="C566" s="92" t="str">
        <f t="array" ref="C566">IFERROR(INDEX(data!C$3:C$3000, SMALL(IF(ISBLANK($F$3),IF(data!$D$3:$D$3000=$D$3,ROW(data!C$3:C$3000)-ROW(data!C$3)+1),IF(data!$D$3:$D$3000=$D$3,IF(data!$E$3:$E$3000=$F$3, ROW(data!C$3:C$3000)-ROW(data!C$3)+1))),ROWS(data!C$3:C563))),"")</f>
        <v/>
      </c>
      <c r="D566" s="91" t="str">
        <f t="array" ref="D566">IFERROR(INDEX(data!E$3:E$3000, SMALL(IF(ISBLANK($F$3),IF(data!$D$3:$D$3000=$D$3,ROW(data!E$3:E$3000)-ROW(data!E$3)+1),IF(data!$D$3:$D$3000=$D$3,IF(data!$E$3:$E$3000=$F$3, ROW(data!E$3:E$3000)-ROW(data!E$3)+1))),ROWS(data!E$3:E563))),"")</f>
        <v/>
      </c>
      <c r="E566" s="85" t="str">
        <f t="array" ref="E566">IFERROR(INDEX(data!F$3:F$3000, SMALL(IF(ISBLANK($F$3),IF(data!$D$3:$D$3000=$D$3,ROW(data!F$3:F$3000)-ROW(data!F$3)+1),IF(data!$D$3:$D$3000=$D$3,IF(data!$E$3:$E$3000=$F$3, ROW(data!F$3:F$3000)-ROW(data!F$3)+1))),ROWS(data!F$3:F563))),"")</f>
        <v/>
      </c>
      <c r="F566" s="85" t="str">
        <f t="array" ref="F566">IFERROR(INDEX(data!G$3:G$3000, SMALL(IF(ISBLANK($F$3),IF(data!$D$3:$D$3000=$D$3,ROW(data!G$3:G$3000)-ROW(data!G$3)+1),IF(data!$D$3:$D$3000=$D$3,IF(data!$E$3:$E$3000=$F$3, ROW(data!G$3:G$3000)-ROW(data!G$3)+1))),ROWS(data!G$3:G563))),"")</f>
        <v/>
      </c>
      <c r="G566" s="85" t="str">
        <f t="shared" si="9"/>
        <v/>
      </c>
    </row>
    <row r="567" spans="1:7">
      <c r="A567" s="88" t="str">
        <f t="array" ref="A567">IFERROR(INDEX(data!A$3:A$3000, SMALL(IF(ISBLANK($F$3),IF(data!$D$3:$D$3000=$D$3,ROW(data!A$3:A$3000)-ROW(data!A$3)+1),IF(data!$D$3:$D$3000=$D$3,IF(data!$E$3:$E$3000=$F$3, ROW(data!A$3:A$3000)-ROW(data!A$3)+1))),ROWS(data!A$3:A564))),"")</f>
        <v/>
      </c>
      <c r="B567" s="89" t="str">
        <f t="array" ref="B567">IFERROR(INDEX(data!B$3:B$3000, SMALL(IF(ISBLANK($F$3),IF(data!$D$3:$D$3000=$D$3,ROW(data!B$3:B$3000)-ROW(data!B$3)+1),IF(data!$D$3:$D$3000=$D$3,IF(data!$E$3:$E$3000=$F$3, ROW(data!B$3:B$3000)-ROW(data!B$3)+1))),ROWS(data!B$3:B564))),"")</f>
        <v/>
      </c>
      <c r="C567" s="84" t="str">
        <f t="array" ref="C567">IFERROR(INDEX(data!C$3:C$3000, SMALL(IF(ISBLANK($F$3),IF(data!$D$3:$D$3000=$D$3,ROW(data!C$3:C$3000)-ROW(data!C$3)+1),IF(data!$D$3:$D$3000=$D$3,IF(data!$E$3:$E$3000=$F$3, ROW(data!C$3:C$3000)-ROW(data!C$3)+1))),ROWS(data!C$3:C564))),"")</f>
        <v/>
      </c>
      <c r="D567" s="90" t="str">
        <f t="array" ref="D567">IFERROR(INDEX(data!E$3:E$3000, SMALL(IF(ISBLANK($F$3),IF(data!$D$3:$D$3000=$D$3,ROW(data!E$3:E$3000)-ROW(data!E$3)+1),IF(data!$D$3:$D$3000=$D$3,IF(data!$E$3:$E$3000=$F$3, ROW(data!E$3:E$3000)-ROW(data!E$3)+1))),ROWS(data!E$3:E564))),"")</f>
        <v/>
      </c>
      <c r="E567" s="85" t="str">
        <f t="array" ref="E567">IFERROR(INDEX(data!F$3:F$3000, SMALL(IF(ISBLANK($F$3),IF(data!$D$3:$D$3000=$D$3,ROW(data!F$3:F$3000)-ROW(data!F$3)+1),IF(data!$D$3:$D$3000=$D$3,IF(data!$E$3:$E$3000=$F$3, ROW(data!F$3:F$3000)-ROW(data!F$3)+1))),ROWS(data!F$3:F564))),"")</f>
        <v/>
      </c>
      <c r="F567" s="85" t="str">
        <f t="array" ref="F567">IFERROR(INDEX(data!G$3:G$3000, SMALL(IF(ISBLANK($F$3),IF(data!$D$3:$D$3000=$D$3,ROW(data!G$3:G$3000)-ROW(data!G$3)+1),IF(data!$D$3:$D$3000=$D$3,IF(data!$E$3:$E$3000=$F$3, ROW(data!G$3:G$3000)-ROW(data!G$3)+1))),ROWS(data!G$3:G564))),"")</f>
        <v/>
      </c>
      <c r="G567" s="85" t="str">
        <f t="shared" si="9"/>
        <v/>
      </c>
    </row>
    <row r="568" spans="1:7">
      <c r="A568" s="91" t="str">
        <f t="array" ref="A568">IFERROR(INDEX(data!A$3:A$3000, SMALL(IF(ISBLANK($F$3),IF(data!$D$3:$D$3000=$D$3,ROW(data!A$3:A$3000)-ROW(data!A$3)+1),IF(data!$D$3:$D$3000=$D$3,IF(data!$E$3:$E$3000=$F$3, ROW(data!A$3:A$3000)-ROW(data!A$3)+1))),ROWS(data!A$3:A565))),"")</f>
        <v/>
      </c>
      <c r="B568" s="92" t="str">
        <f t="array" ref="B568">IFERROR(INDEX(data!B$3:B$3000, SMALL(IF(ISBLANK($F$3),IF(data!$D$3:$D$3000=$D$3,ROW(data!B$3:B$3000)-ROW(data!B$3)+1),IF(data!$D$3:$D$3000=$D$3,IF(data!$E$3:$E$3000=$F$3, ROW(data!B$3:B$3000)-ROW(data!B$3)+1))),ROWS(data!B$3:B565))),"")</f>
        <v/>
      </c>
      <c r="C568" s="92" t="str">
        <f t="array" ref="C568">IFERROR(INDEX(data!C$3:C$3000, SMALL(IF(ISBLANK($F$3),IF(data!$D$3:$D$3000=$D$3,ROW(data!C$3:C$3000)-ROW(data!C$3)+1),IF(data!$D$3:$D$3000=$D$3,IF(data!$E$3:$E$3000=$F$3, ROW(data!C$3:C$3000)-ROW(data!C$3)+1))),ROWS(data!C$3:C565))),"")</f>
        <v/>
      </c>
      <c r="D568" s="91" t="str">
        <f t="array" ref="D568">IFERROR(INDEX(data!E$3:E$3000, SMALL(IF(ISBLANK($F$3),IF(data!$D$3:$D$3000=$D$3,ROW(data!E$3:E$3000)-ROW(data!E$3)+1),IF(data!$D$3:$D$3000=$D$3,IF(data!$E$3:$E$3000=$F$3, ROW(data!E$3:E$3000)-ROW(data!E$3)+1))),ROWS(data!E$3:E565))),"")</f>
        <v/>
      </c>
      <c r="E568" s="85" t="str">
        <f t="array" ref="E568">IFERROR(INDEX(data!F$3:F$3000, SMALL(IF(ISBLANK($F$3),IF(data!$D$3:$D$3000=$D$3,ROW(data!F$3:F$3000)-ROW(data!F$3)+1),IF(data!$D$3:$D$3000=$D$3,IF(data!$E$3:$E$3000=$F$3, ROW(data!F$3:F$3000)-ROW(data!F$3)+1))),ROWS(data!F$3:F565))),"")</f>
        <v/>
      </c>
      <c r="F568" s="85" t="str">
        <f t="array" ref="F568">IFERROR(INDEX(data!G$3:G$3000, SMALL(IF(ISBLANK($F$3),IF(data!$D$3:$D$3000=$D$3,ROW(data!G$3:G$3000)-ROW(data!G$3)+1),IF(data!$D$3:$D$3000=$D$3,IF(data!$E$3:$E$3000=$F$3, ROW(data!G$3:G$3000)-ROW(data!G$3)+1))),ROWS(data!G$3:G565))),"")</f>
        <v/>
      </c>
      <c r="G568" s="85" t="str">
        <f t="shared" si="9"/>
        <v/>
      </c>
    </row>
    <row r="569" spans="1:7">
      <c r="A569" s="88" t="str">
        <f t="array" ref="A569">IFERROR(INDEX(data!A$3:A$3000, SMALL(IF(ISBLANK($F$3),IF(data!$D$3:$D$3000=$D$3,ROW(data!A$3:A$3000)-ROW(data!A$3)+1),IF(data!$D$3:$D$3000=$D$3,IF(data!$E$3:$E$3000=$F$3, ROW(data!A$3:A$3000)-ROW(data!A$3)+1))),ROWS(data!A$3:A566))),"")</f>
        <v/>
      </c>
      <c r="B569" s="89" t="str">
        <f t="array" ref="B569">IFERROR(INDEX(data!B$3:B$3000, SMALL(IF(ISBLANK($F$3),IF(data!$D$3:$D$3000=$D$3,ROW(data!B$3:B$3000)-ROW(data!B$3)+1),IF(data!$D$3:$D$3000=$D$3,IF(data!$E$3:$E$3000=$F$3, ROW(data!B$3:B$3000)-ROW(data!B$3)+1))),ROWS(data!B$3:B566))),"")</f>
        <v/>
      </c>
      <c r="C569" s="84" t="str">
        <f t="array" ref="C569">IFERROR(INDEX(data!C$3:C$3000, SMALL(IF(ISBLANK($F$3),IF(data!$D$3:$D$3000=$D$3,ROW(data!C$3:C$3000)-ROW(data!C$3)+1),IF(data!$D$3:$D$3000=$D$3,IF(data!$E$3:$E$3000=$F$3, ROW(data!C$3:C$3000)-ROW(data!C$3)+1))),ROWS(data!C$3:C566))),"")</f>
        <v/>
      </c>
      <c r="D569" s="90" t="str">
        <f t="array" ref="D569">IFERROR(INDEX(data!E$3:E$3000, SMALL(IF(ISBLANK($F$3),IF(data!$D$3:$D$3000=$D$3,ROW(data!E$3:E$3000)-ROW(data!E$3)+1),IF(data!$D$3:$D$3000=$D$3,IF(data!$E$3:$E$3000=$F$3, ROW(data!E$3:E$3000)-ROW(data!E$3)+1))),ROWS(data!E$3:E566))),"")</f>
        <v/>
      </c>
      <c r="E569" s="85" t="str">
        <f t="array" ref="E569">IFERROR(INDEX(data!F$3:F$3000, SMALL(IF(ISBLANK($F$3),IF(data!$D$3:$D$3000=$D$3,ROW(data!F$3:F$3000)-ROW(data!F$3)+1),IF(data!$D$3:$D$3000=$D$3,IF(data!$E$3:$E$3000=$F$3, ROW(data!F$3:F$3000)-ROW(data!F$3)+1))),ROWS(data!F$3:F566))),"")</f>
        <v/>
      </c>
      <c r="F569" s="85" t="str">
        <f t="array" ref="F569">IFERROR(INDEX(data!G$3:G$3000, SMALL(IF(ISBLANK($F$3),IF(data!$D$3:$D$3000=$D$3,ROW(data!G$3:G$3000)-ROW(data!G$3)+1),IF(data!$D$3:$D$3000=$D$3,IF(data!$E$3:$E$3000=$F$3, ROW(data!G$3:G$3000)-ROW(data!G$3)+1))),ROWS(data!G$3:G566))),"")</f>
        <v/>
      </c>
      <c r="G569" s="85" t="str">
        <f t="shared" si="9"/>
        <v/>
      </c>
    </row>
    <row r="570" spans="1:7">
      <c r="A570" s="91" t="str">
        <f t="array" ref="A570">IFERROR(INDEX(data!A$3:A$3000, SMALL(IF(ISBLANK($F$3),IF(data!$D$3:$D$3000=$D$3,ROW(data!A$3:A$3000)-ROW(data!A$3)+1),IF(data!$D$3:$D$3000=$D$3,IF(data!$E$3:$E$3000=$F$3, ROW(data!A$3:A$3000)-ROW(data!A$3)+1))),ROWS(data!A$3:A567))),"")</f>
        <v/>
      </c>
      <c r="B570" s="92" t="str">
        <f t="array" ref="B570">IFERROR(INDEX(data!B$3:B$3000, SMALL(IF(ISBLANK($F$3),IF(data!$D$3:$D$3000=$D$3,ROW(data!B$3:B$3000)-ROW(data!B$3)+1),IF(data!$D$3:$D$3000=$D$3,IF(data!$E$3:$E$3000=$F$3, ROW(data!B$3:B$3000)-ROW(data!B$3)+1))),ROWS(data!B$3:B567))),"")</f>
        <v/>
      </c>
      <c r="C570" s="92" t="str">
        <f t="array" ref="C570">IFERROR(INDEX(data!C$3:C$3000, SMALL(IF(ISBLANK($F$3),IF(data!$D$3:$D$3000=$D$3,ROW(data!C$3:C$3000)-ROW(data!C$3)+1),IF(data!$D$3:$D$3000=$D$3,IF(data!$E$3:$E$3000=$F$3, ROW(data!C$3:C$3000)-ROW(data!C$3)+1))),ROWS(data!C$3:C567))),"")</f>
        <v/>
      </c>
      <c r="D570" s="91" t="str">
        <f t="array" ref="D570">IFERROR(INDEX(data!E$3:E$3000, SMALL(IF(ISBLANK($F$3),IF(data!$D$3:$D$3000=$D$3,ROW(data!E$3:E$3000)-ROW(data!E$3)+1),IF(data!$D$3:$D$3000=$D$3,IF(data!$E$3:$E$3000=$F$3, ROW(data!E$3:E$3000)-ROW(data!E$3)+1))),ROWS(data!E$3:E567))),"")</f>
        <v/>
      </c>
      <c r="E570" s="85" t="str">
        <f t="array" ref="E570">IFERROR(INDEX(data!F$3:F$3000, SMALL(IF(ISBLANK($F$3),IF(data!$D$3:$D$3000=$D$3,ROW(data!F$3:F$3000)-ROW(data!F$3)+1),IF(data!$D$3:$D$3000=$D$3,IF(data!$E$3:$E$3000=$F$3, ROW(data!F$3:F$3000)-ROW(data!F$3)+1))),ROWS(data!F$3:F567))),"")</f>
        <v/>
      </c>
      <c r="F570" s="85" t="str">
        <f t="array" ref="F570">IFERROR(INDEX(data!G$3:G$3000, SMALL(IF(ISBLANK($F$3),IF(data!$D$3:$D$3000=$D$3,ROW(data!G$3:G$3000)-ROW(data!G$3)+1),IF(data!$D$3:$D$3000=$D$3,IF(data!$E$3:$E$3000=$F$3, ROW(data!G$3:G$3000)-ROW(data!G$3)+1))),ROWS(data!G$3:G567))),"")</f>
        <v/>
      </c>
      <c r="G570" s="85" t="str">
        <f t="shared" si="9"/>
        <v/>
      </c>
    </row>
    <row r="571" spans="1:7">
      <c r="A571" s="88" t="str">
        <f t="array" ref="A571">IFERROR(INDEX(data!A$3:A$3000, SMALL(IF(ISBLANK($F$3),IF(data!$D$3:$D$3000=$D$3,ROW(data!A$3:A$3000)-ROW(data!A$3)+1),IF(data!$D$3:$D$3000=$D$3,IF(data!$E$3:$E$3000=$F$3, ROW(data!A$3:A$3000)-ROW(data!A$3)+1))),ROWS(data!A$3:A568))),"")</f>
        <v/>
      </c>
      <c r="B571" s="89" t="str">
        <f t="array" ref="B571">IFERROR(INDEX(data!B$3:B$3000, SMALL(IF(ISBLANK($F$3),IF(data!$D$3:$D$3000=$D$3,ROW(data!B$3:B$3000)-ROW(data!B$3)+1),IF(data!$D$3:$D$3000=$D$3,IF(data!$E$3:$E$3000=$F$3, ROW(data!B$3:B$3000)-ROW(data!B$3)+1))),ROWS(data!B$3:B568))),"")</f>
        <v/>
      </c>
      <c r="C571" s="84" t="str">
        <f t="array" ref="C571">IFERROR(INDEX(data!C$3:C$3000, SMALL(IF(ISBLANK($F$3),IF(data!$D$3:$D$3000=$D$3,ROW(data!C$3:C$3000)-ROW(data!C$3)+1),IF(data!$D$3:$D$3000=$D$3,IF(data!$E$3:$E$3000=$F$3, ROW(data!C$3:C$3000)-ROW(data!C$3)+1))),ROWS(data!C$3:C568))),"")</f>
        <v/>
      </c>
      <c r="D571" s="90" t="str">
        <f t="array" ref="D571">IFERROR(INDEX(data!E$3:E$3000, SMALL(IF(ISBLANK($F$3),IF(data!$D$3:$D$3000=$D$3,ROW(data!E$3:E$3000)-ROW(data!E$3)+1),IF(data!$D$3:$D$3000=$D$3,IF(data!$E$3:$E$3000=$F$3, ROW(data!E$3:E$3000)-ROW(data!E$3)+1))),ROWS(data!E$3:E568))),"")</f>
        <v/>
      </c>
      <c r="E571" s="85" t="str">
        <f t="array" ref="E571">IFERROR(INDEX(data!F$3:F$3000, SMALL(IF(ISBLANK($F$3),IF(data!$D$3:$D$3000=$D$3,ROW(data!F$3:F$3000)-ROW(data!F$3)+1),IF(data!$D$3:$D$3000=$D$3,IF(data!$E$3:$E$3000=$F$3, ROW(data!F$3:F$3000)-ROW(data!F$3)+1))),ROWS(data!F$3:F568))),"")</f>
        <v/>
      </c>
      <c r="F571" s="85" t="str">
        <f t="array" ref="F571">IFERROR(INDEX(data!G$3:G$3000, SMALL(IF(ISBLANK($F$3),IF(data!$D$3:$D$3000=$D$3,ROW(data!G$3:G$3000)-ROW(data!G$3)+1),IF(data!$D$3:$D$3000=$D$3,IF(data!$E$3:$E$3000=$F$3, ROW(data!G$3:G$3000)-ROW(data!G$3)+1))),ROWS(data!G$3:G568))),"")</f>
        <v/>
      </c>
      <c r="G571" s="85" t="str">
        <f t="shared" si="9"/>
        <v/>
      </c>
    </row>
    <row r="572" spans="1:7">
      <c r="A572" s="91" t="str">
        <f t="array" ref="A572">IFERROR(INDEX(data!A$3:A$3000, SMALL(IF(ISBLANK($F$3),IF(data!$D$3:$D$3000=$D$3,ROW(data!A$3:A$3000)-ROW(data!A$3)+1),IF(data!$D$3:$D$3000=$D$3,IF(data!$E$3:$E$3000=$F$3, ROW(data!A$3:A$3000)-ROW(data!A$3)+1))),ROWS(data!A$3:A569))),"")</f>
        <v/>
      </c>
      <c r="B572" s="92" t="str">
        <f t="array" ref="B572">IFERROR(INDEX(data!B$3:B$3000, SMALL(IF(ISBLANK($F$3),IF(data!$D$3:$D$3000=$D$3,ROW(data!B$3:B$3000)-ROW(data!B$3)+1),IF(data!$D$3:$D$3000=$D$3,IF(data!$E$3:$E$3000=$F$3, ROW(data!B$3:B$3000)-ROW(data!B$3)+1))),ROWS(data!B$3:B569))),"")</f>
        <v/>
      </c>
      <c r="C572" s="92" t="str">
        <f t="array" ref="C572">IFERROR(INDEX(data!C$3:C$3000, SMALL(IF(ISBLANK($F$3),IF(data!$D$3:$D$3000=$D$3,ROW(data!C$3:C$3000)-ROW(data!C$3)+1),IF(data!$D$3:$D$3000=$D$3,IF(data!$E$3:$E$3000=$F$3, ROW(data!C$3:C$3000)-ROW(data!C$3)+1))),ROWS(data!C$3:C569))),"")</f>
        <v/>
      </c>
      <c r="D572" s="91" t="str">
        <f t="array" ref="D572">IFERROR(INDEX(data!E$3:E$3000, SMALL(IF(ISBLANK($F$3),IF(data!$D$3:$D$3000=$D$3,ROW(data!E$3:E$3000)-ROW(data!E$3)+1),IF(data!$D$3:$D$3000=$D$3,IF(data!$E$3:$E$3000=$F$3, ROW(data!E$3:E$3000)-ROW(data!E$3)+1))),ROWS(data!E$3:E569))),"")</f>
        <v/>
      </c>
      <c r="E572" s="85" t="str">
        <f t="array" ref="E572">IFERROR(INDEX(data!F$3:F$3000, SMALL(IF(ISBLANK($F$3),IF(data!$D$3:$D$3000=$D$3,ROW(data!F$3:F$3000)-ROW(data!F$3)+1),IF(data!$D$3:$D$3000=$D$3,IF(data!$E$3:$E$3000=$F$3, ROW(data!F$3:F$3000)-ROW(data!F$3)+1))),ROWS(data!F$3:F569))),"")</f>
        <v/>
      </c>
      <c r="F572" s="85" t="str">
        <f t="array" ref="F572">IFERROR(INDEX(data!G$3:G$3000, SMALL(IF(ISBLANK($F$3),IF(data!$D$3:$D$3000=$D$3,ROW(data!G$3:G$3000)-ROW(data!G$3)+1),IF(data!$D$3:$D$3000=$D$3,IF(data!$E$3:$E$3000=$F$3, ROW(data!G$3:G$3000)-ROW(data!G$3)+1))),ROWS(data!G$3:G569))),"")</f>
        <v/>
      </c>
      <c r="G572" s="85" t="str">
        <f t="shared" si="9"/>
        <v/>
      </c>
    </row>
    <row r="573" spans="1:7">
      <c r="A573" s="88" t="str">
        <f t="array" ref="A573">IFERROR(INDEX(data!A$3:A$3000, SMALL(IF(ISBLANK($F$3),IF(data!$D$3:$D$3000=$D$3,ROW(data!A$3:A$3000)-ROW(data!A$3)+1),IF(data!$D$3:$D$3000=$D$3,IF(data!$E$3:$E$3000=$F$3, ROW(data!A$3:A$3000)-ROW(data!A$3)+1))),ROWS(data!A$3:A570))),"")</f>
        <v/>
      </c>
      <c r="B573" s="89" t="str">
        <f t="array" ref="B573">IFERROR(INDEX(data!B$3:B$3000, SMALL(IF(ISBLANK($F$3),IF(data!$D$3:$D$3000=$D$3,ROW(data!B$3:B$3000)-ROW(data!B$3)+1),IF(data!$D$3:$D$3000=$D$3,IF(data!$E$3:$E$3000=$F$3, ROW(data!B$3:B$3000)-ROW(data!B$3)+1))),ROWS(data!B$3:B570))),"")</f>
        <v/>
      </c>
      <c r="C573" s="84" t="str">
        <f t="array" ref="C573">IFERROR(INDEX(data!C$3:C$3000, SMALL(IF(ISBLANK($F$3),IF(data!$D$3:$D$3000=$D$3,ROW(data!C$3:C$3000)-ROW(data!C$3)+1),IF(data!$D$3:$D$3000=$D$3,IF(data!$E$3:$E$3000=$F$3, ROW(data!C$3:C$3000)-ROW(data!C$3)+1))),ROWS(data!C$3:C570))),"")</f>
        <v/>
      </c>
      <c r="D573" s="90" t="str">
        <f t="array" ref="D573">IFERROR(INDEX(data!E$3:E$3000, SMALL(IF(ISBLANK($F$3),IF(data!$D$3:$D$3000=$D$3,ROW(data!E$3:E$3000)-ROW(data!E$3)+1),IF(data!$D$3:$D$3000=$D$3,IF(data!$E$3:$E$3000=$F$3, ROW(data!E$3:E$3000)-ROW(data!E$3)+1))),ROWS(data!E$3:E570))),"")</f>
        <v/>
      </c>
      <c r="E573" s="85" t="str">
        <f t="array" ref="E573">IFERROR(INDEX(data!F$3:F$3000, SMALL(IF(ISBLANK($F$3),IF(data!$D$3:$D$3000=$D$3,ROW(data!F$3:F$3000)-ROW(data!F$3)+1),IF(data!$D$3:$D$3000=$D$3,IF(data!$E$3:$E$3000=$F$3, ROW(data!F$3:F$3000)-ROW(data!F$3)+1))),ROWS(data!F$3:F570))),"")</f>
        <v/>
      </c>
      <c r="F573" s="85" t="str">
        <f t="array" ref="F573">IFERROR(INDEX(data!G$3:G$3000, SMALL(IF(ISBLANK($F$3),IF(data!$D$3:$D$3000=$D$3,ROW(data!G$3:G$3000)-ROW(data!G$3)+1),IF(data!$D$3:$D$3000=$D$3,IF(data!$E$3:$E$3000=$F$3, ROW(data!G$3:G$3000)-ROW(data!G$3)+1))),ROWS(data!G$3:G570))),"")</f>
        <v/>
      </c>
      <c r="G573" s="85" t="str">
        <f t="shared" si="9"/>
        <v/>
      </c>
    </row>
    <row r="574" spans="1:7">
      <c r="A574" s="91" t="str">
        <f t="array" ref="A574">IFERROR(INDEX(data!A$3:A$3000, SMALL(IF(ISBLANK($F$3),IF(data!$D$3:$D$3000=$D$3,ROW(data!A$3:A$3000)-ROW(data!A$3)+1),IF(data!$D$3:$D$3000=$D$3,IF(data!$E$3:$E$3000=$F$3, ROW(data!A$3:A$3000)-ROW(data!A$3)+1))),ROWS(data!A$3:A571))),"")</f>
        <v/>
      </c>
      <c r="B574" s="92" t="str">
        <f t="array" ref="B574">IFERROR(INDEX(data!B$3:B$3000, SMALL(IF(ISBLANK($F$3),IF(data!$D$3:$D$3000=$D$3,ROW(data!B$3:B$3000)-ROW(data!B$3)+1),IF(data!$D$3:$D$3000=$D$3,IF(data!$E$3:$E$3000=$F$3, ROW(data!B$3:B$3000)-ROW(data!B$3)+1))),ROWS(data!B$3:B571))),"")</f>
        <v/>
      </c>
      <c r="C574" s="92" t="str">
        <f t="array" ref="C574">IFERROR(INDEX(data!C$3:C$3000, SMALL(IF(ISBLANK($F$3),IF(data!$D$3:$D$3000=$D$3,ROW(data!C$3:C$3000)-ROW(data!C$3)+1),IF(data!$D$3:$D$3000=$D$3,IF(data!$E$3:$E$3000=$F$3, ROW(data!C$3:C$3000)-ROW(data!C$3)+1))),ROWS(data!C$3:C571))),"")</f>
        <v/>
      </c>
      <c r="D574" s="91" t="str">
        <f t="array" ref="D574">IFERROR(INDEX(data!E$3:E$3000, SMALL(IF(ISBLANK($F$3),IF(data!$D$3:$D$3000=$D$3,ROW(data!E$3:E$3000)-ROW(data!E$3)+1),IF(data!$D$3:$D$3000=$D$3,IF(data!$E$3:$E$3000=$F$3, ROW(data!E$3:E$3000)-ROW(data!E$3)+1))),ROWS(data!E$3:E571))),"")</f>
        <v/>
      </c>
      <c r="E574" s="85" t="str">
        <f t="array" ref="E574">IFERROR(INDEX(data!F$3:F$3000, SMALL(IF(ISBLANK($F$3),IF(data!$D$3:$D$3000=$D$3,ROW(data!F$3:F$3000)-ROW(data!F$3)+1),IF(data!$D$3:$D$3000=$D$3,IF(data!$E$3:$E$3000=$F$3, ROW(data!F$3:F$3000)-ROW(data!F$3)+1))),ROWS(data!F$3:F571))),"")</f>
        <v/>
      </c>
      <c r="F574" s="85" t="str">
        <f t="array" ref="F574">IFERROR(INDEX(data!G$3:G$3000, SMALL(IF(ISBLANK($F$3),IF(data!$D$3:$D$3000=$D$3,ROW(data!G$3:G$3000)-ROW(data!G$3)+1),IF(data!$D$3:$D$3000=$D$3,IF(data!$E$3:$E$3000=$F$3, ROW(data!G$3:G$3000)-ROW(data!G$3)+1))),ROWS(data!G$3:G571))),"")</f>
        <v/>
      </c>
      <c r="G574" s="85" t="str">
        <f t="shared" si="9"/>
        <v/>
      </c>
    </row>
    <row r="575" spans="1:7">
      <c r="A575" s="88" t="str">
        <f t="array" ref="A575">IFERROR(INDEX(data!A$3:A$3000, SMALL(IF(ISBLANK($F$3),IF(data!$D$3:$D$3000=$D$3,ROW(data!A$3:A$3000)-ROW(data!A$3)+1),IF(data!$D$3:$D$3000=$D$3,IF(data!$E$3:$E$3000=$F$3, ROW(data!A$3:A$3000)-ROW(data!A$3)+1))),ROWS(data!A$3:A572))),"")</f>
        <v/>
      </c>
      <c r="B575" s="89" t="str">
        <f t="array" ref="B575">IFERROR(INDEX(data!B$3:B$3000, SMALL(IF(ISBLANK($F$3),IF(data!$D$3:$D$3000=$D$3,ROW(data!B$3:B$3000)-ROW(data!B$3)+1),IF(data!$D$3:$D$3000=$D$3,IF(data!$E$3:$E$3000=$F$3, ROW(data!B$3:B$3000)-ROW(data!B$3)+1))),ROWS(data!B$3:B572))),"")</f>
        <v/>
      </c>
      <c r="C575" s="84" t="str">
        <f t="array" ref="C575">IFERROR(INDEX(data!C$3:C$3000, SMALL(IF(ISBLANK($F$3),IF(data!$D$3:$D$3000=$D$3,ROW(data!C$3:C$3000)-ROW(data!C$3)+1),IF(data!$D$3:$D$3000=$D$3,IF(data!$E$3:$E$3000=$F$3, ROW(data!C$3:C$3000)-ROW(data!C$3)+1))),ROWS(data!C$3:C572))),"")</f>
        <v/>
      </c>
      <c r="D575" s="90" t="str">
        <f t="array" ref="D575">IFERROR(INDEX(data!E$3:E$3000, SMALL(IF(ISBLANK($F$3),IF(data!$D$3:$D$3000=$D$3,ROW(data!E$3:E$3000)-ROW(data!E$3)+1),IF(data!$D$3:$D$3000=$D$3,IF(data!$E$3:$E$3000=$F$3, ROW(data!E$3:E$3000)-ROW(data!E$3)+1))),ROWS(data!E$3:E572))),"")</f>
        <v/>
      </c>
      <c r="E575" s="85" t="str">
        <f t="array" ref="E575">IFERROR(INDEX(data!F$3:F$3000, SMALL(IF(ISBLANK($F$3),IF(data!$D$3:$D$3000=$D$3,ROW(data!F$3:F$3000)-ROW(data!F$3)+1),IF(data!$D$3:$D$3000=$D$3,IF(data!$E$3:$E$3000=$F$3, ROW(data!F$3:F$3000)-ROW(data!F$3)+1))),ROWS(data!F$3:F572))),"")</f>
        <v/>
      </c>
      <c r="F575" s="85" t="str">
        <f t="array" ref="F575">IFERROR(INDEX(data!G$3:G$3000, SMALL(IF(ISBLANK($F$3),IF(data!$D$3:$D$3000=$D$3,ROW(data!G$3:G$3000)-ROW(data!G$3)+1),IF(data!$D$3:$D$3000=$D$3,IF(data!$E$3:$E$3000=$F$3, ROW(data!G$3:G$3000)-ROW(data!G$3)+1))),ROWS(data!G$3:G572))),"")</f>
        <v/>
      </c>
      <c r="G575" s="85" t="str">
        <f t="shared" si="9"/>
        <v/>
      </c>
    </row>
    <row r="576" spans="1:7">
      <c r="A576" s="91" t="str">
        <f t="array" ref="A576">IFERROR(INDEX(data!A$3:A$3000, SMALL(IF(ISBLANK($F$3),IF(data!$D$3:$D$3000=$D$3,ROW(data!A$3:A$3000)-ROW(data!A$3)+1),IF(data!$D$3:$D$3000=$D$3,IF(data!$E$3:$E$3000=$F$3, ROW(data!A$3:A$3000)-ROW(data!A$3)+1))),ROWS(data!A$3:A573))),"")</f>
        <v/>
      </c>
      <c r="B576" s="92" t="str">
        <f t="array" ref="B576">IFERROR(INDEX(data!B$3:B$3000, SMALL(IF(ISBLANK($F$3),IF(data!$D$3:$D$3000=$D$3,ROW(data!B$3:B$3000)-ROW(data!B$3)+1),IF(data!$D$3:$D$3000=$D$3,IF(data!$E$3:$E$3000=$F$3, ROW(data!B$3:B$3000)-ROW(data!B$3)+1))),ROWS(data!B$3:B573))),"")</f>
        <v/>
      </c>
      <c r="C576" s="92" t="str">
        <f t="array" ref="C576">IFERROR(INDEX(data!C$3:C$3000, SMALL(IF(ISBLANK($F$3),IF(data!$D$3:$D$3000=$D$3,ROW(data!C$3:C$3000)-ROW(data!C$3)+1),IF(data!$D$3:$D$3000=$D$3,IF(data!$E$3:$E$3000=$F$3, ROW(data!C$3:C$3000)-ROW(data!C$3)+1))),ROWS(data!C$3:C573))),"")</f>
        <v/>
      </c>
      <c r="D576" s="91" t="str">
        <f t="array" ref="D576">IFERROR(INDEX(data!E$3:E$3000, SMALL(IF(ISBLANK($F$3),IF(data!$D$3:$D$3000=$D$3,ROW(data!E$3:E$3000)-ROW(data!E$3)+1),IF(data!$D$3:$D$3000=$D$3,IF(data!$E$3:$E$3000=$F$3, ROW(data!E$3:E$3000)-ROW(data!E$3)+1))),ROWS(data!E$3:E573))),"")</f>
        <v/>
      </c>
      <c r="E576" s="85" t="str">
        <f t="array" ref="E576">IFERROR(INDEX(data!F$3:F$3000, SMALL(IF(ISBLANK($F$3),IF(data!$D$3:$D$3000=$D$3,ROW(data!F$3:F$3000)-ROW(data!F$3)+1),IF(data!$D$3:$D$3000=$D$3,IF(data!$E$3:$E$3000=$F$3, ROW(data!F$3:F$3000)-ROW(data!F$3)+1))),ROWS(data!F$3:F573))),"")</f>
        <v/>
      </c>
      <c r="F576" s="85" t="str">
        <f t="array" ref="F576">IFERROR(INDEX(data!G$3:G$3000, SMALL(IF(ISBLANK($F$3),IF(data!$D$3:$D$3000=$D$3,ROW(data!G$3:G$3000)-ROW(data!G$3)+1),IF(data!$D$3:$D$3000=$D$3,IF(data!$E$3:$E$3000=$F$3, ROW(data!G$3:G$3000)-ROW(data!G$3)+1))),ROWS(data!G$3:G573))),"")</f>
        <v/>
      </c>
      <c r="G576" s="85" t="str">
        <f t="shared" si="9"/>
        <v/>
      </c>
    </row>
    <row r="577" spans="1:7">
      <c r="A577" s="88" t="str">
        <f t="array" ref="A577">IFERROR(INDEX(data!A$3:A$3000, SMALL(IF(ISBLANK($F$3),IF(data!$D$3:$D$3000=$D$3,ROW(data!A$3:A$3000)-ROW(data!A$3)+1),IF(data!$D$3:$D$3000=$D$3,IF(data!$E$3:$E$3000=$F$3, ROW(data!A$3:A$3000)-ROW(data!A$3)+1))),ROWS(data!A$3:A574))),"")</f>
        <v/>
      </c>
      <c r="B577" s="89" t="str">
        <f t="array" ref="B577">IFERROR(INDEX(data!B$3:B$3000, SMALL(IF(ISBLANK($F$3),IF(data!$D$3:$D$3000=$D$3,ROW(data!B$3:B$3000)-ROW(data!B$3)+1),IF(data!$D$3:$D$3000=$D$3,IF(data!$E$3:$E$3000=$F$3, ROW(data!B$3:B$3000)-ROW(data!B$3)+1))),ROWS(data!B$3:B574))),"")</f>
        <v/>
      </c>
      <c r="C577" s="84" t="str">
        <f t="array" ref="C577">IFERROR(INDEX(data!C$3:C$3000, SMALL(IF(ISBLANK($F$3),IF(data!$D$3:$D$3000=$D$3,ROW(data!C$3:C$3000)-ROW(data!C$3)+1),IF(data!$D$3:$D$3000=$D$3,IF(data!$E$3:$E$3000=$F$3, ROW(data!C$3:C$3000)-ROW(data!C$3)+1))),ROWS(data!C$3:C574))),"")</f>
        <v/>
      </c>
      <c r="D577" s="90" t="str">
        <f t="array" ref="D577">IFERROR(INDEX(data!E$3:E$3000, SMALL(IF(ISBLANK($F$3),IF(data!$D$3:$D$3000=$D$3,ROW(data!E$3:E$3000)-ROW(data!E$3)+1),IF(data!$D$3:$D$3000=$D$3,IF(data!$E$3:$E$3000=$F$3, ROW(data!E$3:E$3000)-ROW(data!E$3)+1))),ROWS(data!E$3:E574))),"")</f>
        <v/>
      </c>
      <c r="E577" s="85" t="str">
        <f t="array" ref="E577">IFERROR(INDEX(data!F$3:F$3000, SMALL(IF(ISBLANK($F$3),IF(data!$D$3:$D$3000=$D$3,ROW(data!F$3:F$3000)-ROW(data!F$3)+1),IF(data!$D$3:$D$3000=$D$3,IF(data!$E$3:$E$3000=$F$3, ROW(data!F$3:F$3000)-ROW(data!F$3)+1))),ROWS(data!F$3:F574))),"")</f>
        <v/>
      </c>
      <c r="F577" s="85" t="str">
        <f t="array" ref="F577">IFERROR(INDEX(data!G$3:G$3000, SMALL(IF(ISBLANK($F$3),IF(data!$D$3:$D$3000=$D$3,ROW(data!G$3:G$3000)-ROW(data!G$3)+1),IF(data!$D$3:$D$3000=$D$3,IF(data!$E$3:$E$3000=$F$3, ROW(data!G$3:G$3000)-ROW(data!G$3)+1))),ROWS(data!G$3:G574))),"")</f>
        <v/>
      </c>
      <c r="G577" s="85" t="str">
        <f t="shared" si="9"/>
        <v/>
      </c>
    </row>
    <row r="578" spans="1:7">
      <c r="A578" s="91" t="str">
        <f t="array" ref="A578">IFERROR(INDEX(data!A$3:A$3000, SMALL(IF(ISBLANK($F$3),IF(data!$D$3:$D$3000=$D$3,ROW(data!A$3:A$3000)-ROW(data!A$3)+1),IF(data!$D$3:$D$3000=$D$3,IF(data!$E$3:$E$3000=$F$3, ROW(data!A$3:A$3000)-ROW(data!A$3)+1))),ROWS(data!A$3:A575))),"")</f>
        <v/>
      </c>
      <c r="B578" s="92" t="str">
        <f t="array" ref="B578">IFERROR(INDEX(data!B$3:B$3000, SMALL(IF(ISBLANK($F$3),IF(data!$D$3:$D$3000=$D$3,ROW(data!B$3:B$3000)-ROW(data!B$3)+1),IF(data!$D$3:$D$3000=$D$3,IF(data!$E$3:$E$3000=$F$3, ROW(data!B$3:B$3000)-ROW(data!B$3)+1))),ROWS(data!B$3:B575))),"")</f>
        <v/>
      </c>
      <c r="C578" s="92" t="str">
        <f t="array" ref="C578">IFERROR(INDEX(data!C$3:C$3000, SMALL(IF(ISBLANK($F$3),IF(data!$D$3:$D$3000=$D$3,ROW(data!C$3:C$3000)-ROW(data!C$3)+1),IF(data!$D$3:$D$3000=$D$3,IF(data!$E$3:$E$3000=$F$3, ROW(data!C$3:C$3000)-ROW(data!C$3)+1))),ROWS(data!C$3:C575))),"")</f>
        <v/>
      </c>
      <c r="D578" s="91" t="str">
        <f t="array" ref="D578">IFERROR(INDEX(data!E$3:E$3000, SMALL(IF(ISBLANK($F$3),IF(data!$D$3:$D$3000=$D$3,ROW(data!E$3:E$3000)-ROW(data!E$3)+1),IF(data!$D$3:$D$3000=$D$3,IF(data!$E$3:$E$3000=$F$3, ROW(data!E$3:E$3000)-ROW(data!E$3)+1))),ROWS(data!E$3:E575))),"")</f>
        <v/>
      </c>
      <c r="E578" s="85" t="str">
        <f t="array" ref="E578">IFERROR(INDEX(data!F$3:F$3000, SMALL(IF(ISBLANK($F$3),IF(data!$D$3:$D$3000=$D$3,ROW(data!F$3:F$3000)-ROW(data!F$3)+1),IF(data!$D$3:$D$3000=$D$3,IF(data!$E$3:$E$3000=$F$3, ROW(data!F$3:F$3000)-ROW(data!F$3)+1))),ROWS(data!F$3:F575))),"")</f>
        <v/>
      </c>
      <c r="F578" s="85" t="str">
        <f t="array" ref="F578">IFERROR(INDEX(data!G$3:G$3000, SMALL(IF(ISBLANK($F$3),IF(data!$D$3:$D$3000=$D$3,ROW(data!G$3:G$3000)-ROW(data!G$3)+1),IF(data!$D$3:$D$3000=$D$3,IF(data!$E$3:$E$3000=$F$3, ROW(data!G$3:G$3000)-ROW(data!G$3)+1))),ROWS(data!G$3:G575))),"")</f>
        <v/>
      </c>
      <c r="G578" s="85" t="str">
        <f t="shared" si="9"/>
        <v/>
      </c>
    </row>
    <row r="579" spans="1:7">
      <c r="A579" s="88" t="str">
        <f t="array" ref="A579">IFERROR(INDEX(data!A$3:A$3000, SMALL(IF(ISBLANK($F$3),IF(data!$D$3:$D$3000=$D$3,ROW(data!A$3:A$3000)-ROW(data!A$3)+1),IF(data!$D$3:$D$3000=$D$3,IF(data!$E$3:$E$3000=$F$3, ROW(data!A$3:A$3000)-ROW(data!A$3)+1))),ROWS(data!A$3:A576))),"")</f>
        <v/>
      </c>
      <c r="B579" s="89" t="str">
        <f t="array" ref="B579">IFERROR(INDEX(data!B$3:B$3000, SMALL(IF(ISBLANK($F$3),IF(data!$D$3:$D$3000=$D$3,ROW(data!B$3:B$3000)-ROW(data!B$3)+1),IF(data!$D$3:$D$3000=$D$3,IF(data!$E$3:$E$3000=$F$3, ROW(data!B$3:B$3000)-ROW(data!B$3)+1))),ROWS(data!B$3:B576))),"")</f>
        <v/>
      </c>
      <c r="C579" s="84" t="str">
        <f t="array" ref="C579">IFERROR(INDEX(data!C$3:C$3000, SMALL(IF(ISBLANK($F$3),IF(data!$D$3:$D$3000=$D$3,ROW(data!C$3:C$3000)-ROW(data!C$3)+1),IF(data!$D$3:$D$3000=$D$3,IF(data!$E$3:$E$3000=$F$3, ROW(data!C$3:C$3000)-ROW(data!C$3)+1))),ROWS(data!C$3:C576))),"")</f>
        <v/>
      </c>
      <c r="D579" s="90" t="str">
        <f t="array" ref="D579">IFERROR(INDEX(data!E$3:E$3000, SMALL(IF(ISBLANK($F$3),IF(data!$D$3:$D$3000=$D$3,ROW(data!E$3:E$3000)-ROW(data!E$3)+1),IF(data!$D$3:$D$3000=$D$3,IF(data!$E$3:$E$3000=$F$3, ROW(data!E$3:E$3000)-ROW(data!E$3)+1))),ROWS(data!E$3:E576))),"")</f>
        <v/>
      </c>
      <c r="E579" s="85" t="str">
        <f t="array" ref="E579">IFERROR(INDEX(data!F$3:F$3000, SMALL(IF(ISBLANK($F$3),IF(data!$D$3:$D$3000=$D$3,ROW(data!F$3:F$3000)-ROW(data!F$3)+1),IF(data!$D$3:$D$3000=$D$3,IF(data!$E$3:$E$3000=$F$3, ROW(data!F$3:F$3000)-ROW(data!F$3)+1))),ROWS(data!F$3:F576))),"")</f>
        <v/>
      </c>
      <c r="F579" s="85" t="str">
        <f t="array" ref="F579">IFERROR(INDEX(data!G$3:G$3000, SMALL(IF(ISBLANK($F$3),IF(data!$D$3:$D$3000=$D$3,ROW(data!G$3:G$3000)-ROW(data!G$3)+1),IF(data!$D$3:$D$3000=$D$3,IF(data!$E$3:$E$3000=$F$3, ROW(data!G$3:G$3000)-ROW(data!G$3)+1))),ROWS(data!G$3:G576))),"")</f>
        <v/>
      </c>
      <c r="G579" s="85" t="str">
        <f t="shared" si="9"/>
        <v/>
      </c>
    </row>
    <row r="580" spans="1:7">
      <c r="A580" s="91" t="str">
        <f t="array" ref="A580">IFERROR(INDEX(data!A$3:A$3000, SMALL(IF(ISBLANK($F$3),IF(data!$D$3:$D$3000=$D$3,ROW(data!A$3:A$3000)-ROW(data!A$3)+1),IF(data!$D$3:$D$3000=$D$3,IF(data!$E$3:$E$3000=$F$3, ROW(data!A$3:A$3000)-ROW(data!A$3)+1))),ROWS(data!A$3:A577))),"")</f>
        <v/>
      </c>
      <c r="B580" s="92" t="str">
        <f t="array" ref="B580">IFERROR(INDEX(data!B$3:B$3000, SMALL(IF(ISBLANK($F$3),IF(data!$D$3:$D$3000=$D$3,ROW(data!B$3:B$3000)-ROW(data!B$3)+1),IF(data!$D$3:$D$3000=$D$3,IF(data!$E$3:$E$3000=$F$3, ROW(data!B$3:B$3000)-ROW(data!B$3)+1))),ROWS(data!B$3:B577))),"")</f>
        <v/>
      </c>
      <c r="C580" s="92" t="str">
        <f t="array" ref="C580">IFERROR(INDEX(data!C$3:C$3000, SMALL(IF(ISBLANK($F$3),IF(data!$D$3:$D$3000=$D$3,ROW(data!C$3:C$3000)-ROW(data!C$3)+1),IF(data!$D$3:$D$3000=$D$3,IF(data!$E$3:$E$3000=$F$3, ROW(data!C$3:C$3000)-ROW(data!C$3)+1))),ROWS(data!C$3:C577))),"")</f>
        <v/>
      </c>
      <c r="D580" s="91" t="str">
        <f t="array" ref="D580">IFERROR(INDEX(data!E$3:E$3000, SMALL(IF(ISBLANK($F$3),IF(data!$D$3:$D$3000=$D$3,ROW(data!E$3:E$3000)-ROW(data!E$3)+1),IF(data!$D$3:$D$3000=$D$3,IF(data!$E$3:$E$3000=$F$3, ROW(data!E$3:E$3000)-ROW(data!E$3)+1))),ROWS(data!E$3:E577))),"")</f>
        <v/>
      </c>
      <c r="E580" s="85" t="str">
        <f t="array" ref="E580">IFERROR(INDEX(data!F$3:F$3000, SMALL(IF(ISBLANK($F$3),IF(data!$D$3:$D$3000=$D$3,ROW(data!F$3:F$3000)-ROW(data!F$3)+1),IF(data!$D$3:$D$3000=$D$3,IF(data!$E$3:$E$3000=$F$3, ROW(data!F$3:F$3000)-ROW(data!F$3)+1))),ROWS(data!F$3:F577))),"")</f>
        <v/>
      </c>
      <c r="F580" s="85" t="str">
        <f t="array" ref="F580">IFERROR(INDEX(data!G$3:G$3000, SMALL(IF(ISBLANK($F$3),IF(data!$D$3:$D$3000=$D$3,ROW(data!G$3:G$3000)-ROW(data!G$3)+1),IF(data!$D$3:$D$3000=$D$3,IF(data!$E$3:$E$3000=$F$3, ROW(data!G$3:G$3000)-ROW(data!G$3)+1))),ROWS(data!G$3:G577))),"")</f>
        <v/>
      </c>
      <c r="G580" s="85" t="str">
        <f t="shared" si="9"/>
        <v/>
      </c>
    </row>
    <row r="581" spans="1:7">
      <c r="A581" s="88" t="str">
        <f t="array" ref="A581">IFERROR(INDEX(data!A$3:A$3000, SMALL(IF(ISBLANK($F$3),IF(data!$D$3:$D$3000=$D$3,ROW(data!A$3:A$3000)-ROW(data!A$3)+1),IF(data!$D$3:$D$3000=$D$3,IF(data!$E$3:$E$3000=$F$3, ROW(data!A$3:A$3000)-ROW(data!A$3)+1))),ROWS(data!A$3:A578))),"")</f>
        <v/>
      </c>
      <c r="B581" s="89" t="str">
        <f t="array" ref="B581">IFERROR(INDEX(data!B$3:B$3000, SMALL(IF(ISBLANK($F$3),IF(data!$D$3:$D$3000=$D$3,ROW(data!B$3:B$3000)-ROW(data!B$3)+1),IF(data!$D$3:$D$3000=$D$3,IF(data!$E$3:$E$3000=$F$3, ROW(data!B$3:B$3000)-ROW(data!B$3)+1))),ROWS(data!B$3:B578))),"")</f>
        <v/>
      </c>
      <c r="C581" s="84" t="str">
        <f t="array" ref="C581">IFERROR(INDEX(data!C$3:C$3000, SMALL(IF(ISBLANK($F$3),IF(data!$D$3:$D$3000=$D$3,ROW(data!C$3:C$3000)-ROW(data!C$3)+1),IF(data!$D$3:$D$3000=$D$3,IF(data!$E$3:$E$3000=$F$3, ROW(data!C$3:C$3000)-ROW(data!C$3)+1))),ROWS(data!C$3:C578))),"")</f>
        <v/>
      </c>
      <c r="D581" s="90" t="str">
        <f t="array" ref="D581">IFERROR(INDEX(data!E$3:E$3000, SMALL(IF(ISBLANK($F$3),IF(data!$D$3:$D$3000=$D$3,ROW(data!E$3:E$3000)-ROW(data!E$3)+1),IF(data!$D$3:$D$3000=$D$3,IF(data!$E$3:$E$3000=$F$3, ROW(data!E$3:E$3000)-ROW(data!E$3)+1))),ROWS(data!E$3:E578))),"")</f>
        <v/>
      </c>
      <c r="E581" s="85" t="str">
        <f t="array" ref="E581">IFERROR(INDEX(data!F$3:F$3000, SMALL(IF(ISBLANK($F$3),IF(data!$D$3:$D$3000=$D$3,ROW(data!F$3:F$3000)-ROW(data!F$3)+1),IF(data!$D$3:$D$3000=$D$3,IF(data!$E$3:$E$3000=$F$3, ROW(data!F$3:F$3000)-ROW(data!F$3)+1))),ROWS(data!F$3:F578))),"")</f>
        <v/>
      </c>
      <c r="F581" s="85" t="str">
        <f t="array" ref="F581">IFERROR(INDEX(data!G$3:G$3000, SMALL(IF(ISBLANK($F$3),IF(data!$D$3:$D$3000=$D$3,ROW(data!G$3:G$3000)-ROW(data!G$3)+1),IF(data!$D$3:$D$3000=$D$3,IF(data!$E$3:$E$3000=$F$3, ROW(data!G$3:G$3000)-ROW(data!G$3)+1))),ROWS(data!G$3:G578))),"")</f>
        <v/>
      </c>
      <c r="G581" s="85" t="str">
        <f t="shared" si="9"/>
        <v/>
      </c>
    </row>
    <row r="582" spans="1:7">
      <c r="A582" s="91" t="str">
        <f t="array" ref="A582">IFERROR(INDEX(data!A$3:A$3000, SMALL(IF(ISBLANK($F$3),IF(data!$D$3:$D$3000=$D$3,ROW(data!A$3:A$3000)-ROW(data!A$3)+1),IF(data!$D$3:$D$3000=$D$3,IF(data!$E$3:$E$3000=$F$3, ROW(data!A$3:A$3000)-ROW(data!A$3)+1))),ROWS(data!A$3:A579))),"")</f>
        <v/>
      </c>
      <c r="B582" s="92" t="str">
        <f t="array" ref="B582">IFERROR(INDEX(data!B$3:B$3000, SMALL(IF(ISBLANK($F$3),IF(data!$D$3:$D$3000=$D$3,ROW(data!B$3:B$3000)-ROW(data!B$3)+1),IF(data!$D$3:$D$3000=$D$3,IF(data!$E$3:$E$3000=$F$3, ROW(data!B$3:B$3000)-ROW(data!B$3)+1))),ROWS(data!B$3:B579))),"")</f>
        <v/>
      </c>
      <c r="C582" s="92" t="str">
        <f t="array" ref="C582">IFERROR(INDEX(data!C$3:C$3000, SMALL(IF(ISBLANK($F$3),IF(data!$D$3:$D$3000=$D$3,ROW(data!C$3:C$3000)-ROW(data!C$3)+1),IF(data!$D$3:$D$3000=$D$3,IF(data!$E$3:$E$3000=$F$3, ROW(data!C$3:C$3000)-ROW(data!C$3)+1))),ROWS(data!C$3:C579))),"")</f>
        <v/>
      </c>
      <c r="D582" s="91" t="str">
        <f t="array" ref="D582">IFERROR(INDEX(data!E$3:E$3000, SMALL(IF(ISBLANK($F$3),IF(data!$D$3:$D$3000=$D$3,ROW(data!E$3:E$3000)-ROW(data!E$3)+1),IF(data!$D$3:$D$3000=$D$3,IF(data!$E$3:$E$3000=$F$3, ROW(data!E$3:E$3000)-ROW(data!E$3)+1))),ROWS(data!E$3:E579))),"")</f>
        <v/>
      </c>
      <c r="E582" s="85" t="str">
        <f t="array" ref="E582">IFERROR(INDEX(data!F$3:F$3000, SMALL(IF(ISBLANK($F$3),IF(data!$D$3:$D$3000=$D$3,ROW(data!F$3:F$3000)-ROW(data!F$3)+1),IF(data!$D$3:$D$3000=$D$3,IF(data!$E$3:$E$3000=$F$3, ROW(data!F$3:F$3000)-ROW(data!F$3)+1))),ROWS(data!F$3:F579))),"")</f>
        <v/>
      </c>
      <c r="F582" s="85" t="str">
        <f t="array" ref="F582">IFERROR(INDEX(data!G$3:G$3000, SMALL(IF(ISBLANK($F$3),IF(data!$D$3:$D$3000=$D$3,ROW(data!G$3:G$3000)-ROW(data!G$3)+1),IF(data!$D$3:$D$3000=$D$3,IF(data!$E$3:$E$3000=$F$3, ROW(data!G$3:G$3000)-ROW(data!G$3)+1))),ROWS(data!G$3:G579))),"")</f>
        <v/>
      </c>
      <c r="G582" s="85" t="str">
        <f t="shared" si="9"/>
        <v/>
      </c>
    </row>
    <row r="583" spans="1:7">
      <c r="A583" s="88" t="str">
        <f t="array" ref="A583">IFERROR(INDEX(data!A$3:A$3000, SMALL(IF(ISBLANK($F$3),IF(data!$D$3:$D$3000=$D$3,ROW(data!A$3:A$3000)-ROW(data!A$3)+1),IF(data!$D$3:$D$3000=$D$3,IF(data!$E$3:$E$3000=$F$3, ROW(data!A$3:A$3000)-ROW(data!A$3)+1))),ROWS(data!A$3:A580))),"")</f>
        <v/>
      </c>
      <c r="B583" s="89" t="str">
        <f t="array" ref="B583">IFERROR(INDEX(data!B$3:B$3000, SMALL(IF(ISBLANK($F$3),IF(data!$D$3:$D$3000=$D$3,ROW(data!B$3:B$3000)-ROW(data!B$3)+1),IF(data!$D$3:$D$3000=$D$3,IF(data!$E$3:$E$3000=$F$3, ROW(data!B$3:B$3000)-ROW(data!B$3)+1))),ROWS(data!B$3:B580))),"")</f>
        <v/>
      </c>
      <c r="C583" s="84" t="str">
        <f t="array" ref="C583">IFERROR(INDEX(data!C$3:C$3000, SMALL(IF(ISBLANK($F$3),IF(data!$D$3:$D$3000=$D$3,ROW(data!C$3:C$3000)-ROW(data!C$3)+1),IF(data!$D$3:$D$3000=$D$3,IF(data!$E$3:$E$3000=$F$3, ROW(data!C$3:C$3000)-ROW(data!C$3)+1))),ROWS(data!C$3:C580))),"")</f>
        <v/>
      </c>
      <c r="D583" s="90" t="str">
        <f t="array" ref="D583">IFERROR(INDEX(data!E$3:E$3000, SMALL(IF(ISBLANK($F$3),IF(data!$D$3:$D$3000=$D$3,ROW(data!E$3:E$3000)-ROW(data!E$3)+1),IF(data!$D$3:$D$3000=$D$3,IF(data!$E$3:$E$3000=$F$3, ROW(data!E$3:E$3000)-ROW(data!E$3)+1))),ROWS(data!E$3:E580))),"")</f>
        <v/>
      </c>
      <c r="E583" s="85" t="str">
        <f t="array" ref="E583">IFERROR(INDEX(data!F$3:F$3000, SMALL(IF(ISBLANK($F$3),IF(data!$D$3:$D$3000=$D$3,ROW(data!F$3:F$3000)-ROW(data!F$3)+1),IF(data!$D$3:$D$3000=$D$3,IF(data!$E$3:$E$3000=$F$3, ROW(data!F$3:F$3000)-ROW(data!F$3)+1))),ROWS(data!F$3:F580))),"")</f>
        <v/>
      </c>
      <c r="F583" s="85" t="str">
        <f t="array" ref="F583">IFERROR(INDEX(data!G$3:G$3000, SMALL(IF(ISBLANK($F$3),IF(data!$D$3:$D$3000=$D$3,ROW(data!G$3:G$3000)-ROW(data!G$3)+1),IF(data!$D$3:$D$3000=$D$3,IF(data!$E$3:$E$3000=$F$3, ROW(data!G$3:G$3000)-ROW(data!G$3)+1))),ROWS(data!G$3:G580))),"")</f>
        <v/>
      </c>
      <c r="G583" s="85" t="str">
        <f t="shared" si="9"/>
        <v/>
      </c>
    </row>
    <row r="584" spans="1:7">
      <c r="A584" s="91" t="str">
        <f t="array" ref="A584">IFERROR(INDEX(data!A$3:A$3000, SMALL(IF(ISBLANK($F$3),IF(data!$D$3:$D$3000=$D$3,ROW(data!A$3:A$3000)-ROW(data!A$3)+1),IF(data!$D$3:$D$3000=$D$3,IF(data!$E$3:$E$3000=$F$3, ROW(data!A$3:A$3000)-ROW(data!A$3)+1))),ROWS(data!A$3:A581))),"")</f>
        <v/>
      </c>
      <c r="B584" s="92" t="str">
        <f t="array" ref="B584">IFERROR(INDEX(data!B$3:B$3000, SMALL(IF(ISBLANK($F$3),IF(data!$D$3:$D$3000=$D$3,ROW(data!B$3:B$3000)-ROW(data!B$3)+1),IF(data!$D$3:$D$3000=$D$3,IF(data!$E$3:$E$3000=$F$3, ROW(data!B$3:B$3000)-ROW(data!B$3)+1))),ROWS(data!B$3:B581))),"")</f>
        <v/>
      </c>
      <c r="C584" s="92" t="str">
        <f t="array" ref="C584">IFERROR(INDEX(data!C$3:C$3000, SMALL(IF(ISBLANK($F$3),IF(data!$D$3:$D$3000=$D$3,ROW(data!C$3:C$3000)-ROW(data!C$3)+1),IF(data!$D$3:$D$3000=$D$3,IF(data!$E$3:$E$3000=$F$3, ROW(data!C$3:C$3000)-ROW(data!C$3)+1))),ROWS(data!C$3:C581))),"")</f>
        <v/>
      </c>
      <c r="D584" s="91" t="str">
        <f t="array" ref="D584">IFERROR(INDEX(data!E$3:E$3000, SMALL(IF(ISBLANK($F$3),IF(data!$D$3:$D$3000=$D$3,ROW(data!E$3:E$3000)-ROW(data!E$3)+1),IF(data!$D$3:$D$3000=$D$3,IF(data!$E$3:$E$3000=$F$3, ROW(data!E$3:E$3000)-ROW(data!E$3)+1))),ROWS(data!E$3:E581))),"")</f>
        <v/>
      </c>
      <c r="E584" s="85" t="str">
        <f t="array" ref="E584">IFERROR(INDEX(data!F$3:F$3000, SMALL(IF(ISBLANK($F$3),IF(data!$D$3:$D$3000=$D$3,ROW(data!F$3:F$3000)-ROW(data!F$3)+1),IF(data!$D$3:$D$3000=$D$3,IF(data!$E$3:$E$3000=$F$3, ROW(data!F$3:F$3000)-ROW(data!F$3)+1))),ROWS(data!F$3:F581))),"")</f>
        <v/>
      </c>
      <c r="F584" s="85" t="str">
        <f t="array" ref="F584">IFERROR(INDEX(data!G$3:G$3000, SMALL(IF(ISBLANK($F$3),IF(data!$D$3:$D$3000=$D$3,ROW(data!G$3:G$3000)-ROW(data!G$3)+1),IF(data!$D$3:$D$3000=$D$3,IF(data!$E$3:$E$3000=$F$3, ROW(data!G$3:G$3000)-ROW(data!G$3)+1))),ROWS(data!G$3:G581))),"")</f>
        <v/>
      </c>
      <c r="G584" s="85" t="str">
        <f t="shared" si="9"/>
        <v/>
      </c>
    </row>
    <row r="585" spans="1:7">
      <c r="A585" s="88" t="str">
        <f t="array" ref="A585">IFERROR(INDEX(data!A$3:A$3000, SMALL(IF(ISBLANK($F$3),IF(data!$D$3:$D$3000=$D$3,ROW(data!A$3:A$3000)-ROW(data!A$3)+1),IF(data!$D$3:$D$3000=$D$3,IF(data!$E$3:$E$3000=$F$3, ROW(data!A$3:A$3000)-ROW(data!A$3)+1))),ROWS(data!A$3:A582))),"")</f>
        <v/>
      </c>
      <c r="B585" s="89" t="str">
        <f t="array" ref="B585">IFERROR(INDEX(data!B$3:B$3000, SMALL(IF(ISBLANK($F$3),IF(data!$D$3:$D$3000=$D$3,ROW(data!B$3:B$3000)-ROW(data!B$3)+1),IF(data!$D$3:$D$3000=$D$3,IF(data!$E$3:$E$3000=$F$3, ROW(data!B$3:B$3000)-ROW(data!B$3)+1))),ROWS(data!B$3:B582))),"")</f>
        <v/>
      </c>
      <c r="C585" s="84" t="str">
        <f t="array" ref="C585">IFERROR(INDEX(data!C$3:C$3000, SMALL(IF(ISBLANK($F$3),IF(data!$D$3:$D$3000=$D$3,ROW(data!C$3:C$3000)-ROW(data!C$3)+1),IF(data!$D$3:$D$3000=$D$3,IF(data!$E$3:$E$3000=$F$3, ROW(data!C$3:C$3000)-ROW(data!C$3)+1))),ROWS(data!C$3:C582))),"")</f>
        <v/>
      </c>
      <c r="D585" s="90" t="str">
        <f t="array" ref="D585">IFERROR(INDEX(data!E$3:E$3000, SMALL(IF(ISBLANK($F$3),IF(data!$D$3:$D$3000=$D$3,ROW(data!E$3:E$3000)-ROW(data!E$3)+1),IF(data!$D$3:$D$3000=$D$3,IF(data!$E$3:$E$3000=$F$3, ROW(data!E$3:E$3000)-ROW(data!E$3)+1))),ROWS(data!E$3:E582))),"")</f>
        <v/>
      </c>
      <c r="E585" s="85" t="str">
        <f t="array" ref="E585">IFERROR(INDEX(data!F$3:F$3000, SMALL(IF(ISBLANK($F$3),IF(data!$D$3:$D$3000=$D$3,ROW(data!F$3:F$3000)-ROW(data!F$3)+1),IF(data!$D$3:$D$3000=$D$3,IF(data!$E$3:$E$3000=$F$3, ROW(data!F$3:F$3000)-ROW(data!F$3)+1))),ROWS(data!F$3:F582))),"")</f>
        <v/>
      </c>
      <c r="F585" s="85" t="str">
        <f t="array" ref="F585">IFERROR(INDEX(data!G$3:G$3000, SMALL(IF(ISBLANK($F$3),IF(data!$D$3:$D$3000=$D$3,ROW(data!G$3:G$3000)-ROW(data!G$3)+1),IF(data!$D$3:$D$3000=$D$3,IF(data!$E$3:$E$3000=$F$3, ROW(data!G$3:G$3000)-ROW(data!G$3)+1))),ROWS(data!G$3:G582))),"")</f>
        <v/>
      </c>
      <c r="G585" s="85" t="str">
        <f t="shared" si="9"/>
        <v/>
      </c>
    </row>
    <row r="586" spans="1:7">
      <c r="A586" s="91" t="str">
        <f t="array" ref="A586">IFERROR(INDEX(data!A$3:A$3000, SMALL(IF(ISBLANK($F$3),IF(data!$D$3:$D$3000=$D$3,ROW(data!A$3:A$3000)-ROW(data!A$3)+1),IF(data!$D$3:$D$3000=$D$3,IF(data!$E$3:$E$3000=$F$3, ROW(data!A$3:A$3000)-ROW(data!A$3)+1))),ROWS(data!A$3:A583))),"")</f>
        <v/>
      </c>
      <c r="B586" s="92" t="str">
        <f t="array" ref="B586">IFERROR(INDEX(data!B$3:B$3000, SMALL(IF(ISBLANK($F$3),IF(data!$D$3:$D$3000=$D$3,ROW(data!B$3:B$3000)-ROW(data!B$3)+1),IF(data!$D$3:$D$3000=$D$3,IF(data!$E$3:$E$3000=$F$3, ROW(data!B$3:B$3000)-ROW(data!B$3)+1))),ROWS(data!B$3:B583))),"")</f>
        <v/>
      </c>
      <c r="C586" s="92" t="str">
        <f t="array" ref="C586">IFERROR(INDEX(data!C$3:C$3000, SMALL(IF(ISBLANK($F$3),IF(data!$D$3:$D$3000=$D$3,ROW(data!C$3:C$3000)-ROW(data!C$3)+1),IF(data!$D$3:$D$3000=$D$3,IF(data!$E$3:$E$3000=$F$3, ROW(data!C$3:C$3000)-ROW(data!C$3)+1))),ROWS(data!C$3:C583))),"")</f>
        <v/>
      </c>
      <c r="D586" s="91" t="str">
        <f t="array" ref="D586">IFERROR(INDEX(data!E$3:E$3000, SMALL(IF(ISBLANK($F$3),IF(data!$D$3:$D$3000=$D$3,ROW(data!E$3:E$3000)-ROW(data!E$3)+1),IF(data!$D$3:$D$3000=$D$3,IF(data!$E$3:$E$3000=$F$3, ROW(data!E$3:E$3000)-ROW(data!E$3)+1))),ROWS(data!E$3:E583))),"")</f>
        <v/>
      </c>
      <c r="E586" s="85" t="str">
        <f t="array" ref="E586">IFERROR(INDEX(data!F$3:F$3000, SMALL(IF(ISBLANK($F$3),IF(data!$D$3:$D$3000=$D$3,ROW(data!F$3:F$3000)-ROW(data!F$3)+1),IF(data!$D$3:$D$3000=$D$3,IF(data!$E$3:$E$3000=$F$3, ROW(data!F$3:F$3000)-ROW(data!F$3)+1))),ROWS(data!F$3:F583))),"")</f>
        <v/>
      </c>
      <c r="F586" s="85" t="str">
        <f t="array" ref="F586">IFERROR(INDEX(data!G$3:G$3000, SMALL(IF(ISBLANK($F$3),IF(data!$D$3:$D$3000=$D$3,ROW(data!G$3:G$3000)-ROW(data!G$3)+1),IF(data!$D$3:$D$3000=$D$3,IF(data!$E$3:$E$3000=$F$3, ROW(data!G$3:G$3000)-ROW(data!G$3)+1))),ROWS(data!G$3:G583))),"")</f>
        <v/>
      </c>
      <c r="G586" s="85" t="str">
        <f t="shared" si="9"/>
        <v/>
      </c>
    </row>
    <row r="587" spans="1:7">
      <c r="A587" s="88" t="str">
        <f t="array" ref="A587">IFERROR(INDEX(data!A$3:A$3000, SMALL(IF(ISBLANK($F$3),IF(data!$D$3:$D$3000=$D$3,ROW(data!A$3:A$3000)-ROW(data!A$3)+1),IF(data!$D$3:$D$3000=$D$3,IF(data!$E$3:$E$3000=$F$3, ROW(data!A$3:A$3000)-ROW(data!A$3)+1))),ROWS(data!A$3:A584))),"")</f>
        <v/>
      </c>
      <c r="B587" s="89" t="str">
        <f t="array" ref="B587">IFERROR(INDEX(data!B$3:B$3000, SMALL(IF(ISBLANK($F$3),IF(data!$D$3:$D$3000=$D$3,ROW(data!B$3:B$3000)-ROW(data!B$3)+1),IF(data!$D$3:$D$3000=$D$3,IF(data!$E$3:$E$3000=$F$3, ROW(data!B$3:B$3000)-ROW(data!B$3)+1))),ROWS(data!B$3:B584))),"")</f>
        <v/>
      </c>
      <c r="C587" s="84" t="str">
        <f t="array" ref="C587">IFERROR(INDEX(data!C$3:C$3000, SMALL(IF(ISBLANK($F$3),IF(data!$D$3:$D$3000=$D$3,ROW(data!C$3:C$3000)-ROW(data!C$3)+1),IF(data!$D$3:$D$3000=$D$3,IF(data!$E$3:$E$3000=$F$3, ROW(data!C$3:C$3000)-ROW(data!C$3)+1))),ROWS(data!C$3:C584))),"")</f>
        <v/>
      </c>
      <c r="D587" s="90" t="str">
        <f t="array" ref="D587">IFERROR(INDEX(data!E$3:E$3000, SMALL(IF(ISBLANK($F$3),IF(data!$D$3:$D$3000=$D$3,ROW(data!E$3:E$3000)-ROW(data!E$3)+1),IF(data!$D$3:$D$3000=$D$3,IF(data!$E$3:$E$3000=$F$3, ROW(data!E$3:E$3000)-ROW(data!E$3)+1))),ROWS(data!E$3:E584))),"")</f>
        <v/>
      </c>
      <c r="E587" s="85" t="str">
        <f t="array" ref="E587">IFERROR(INDEX(data!F$3:F$3000, SMALL(IF(ISBLANK($F$3),IF(data!$D$3:$D$3000=$D$3,ROW(data!F$3:F$3000)-ROW(data!F$3)+1),IF(data!$D$3:$D$3000=$D$3,IF(data!$E$3:$E$3000=$F$3, ROW(data!F$3:F$3000)-ROW(data!F$3)+1))),ROWS(data!F$3:F584))),"")</f>
        <v/>
      </c>
      <c r="F587" s="85" t="str">
        <f t="array" ref="F587">IFERROR(INDEX(data!G$3:G$3000, SMALL(IF(ISBLANK($F$3),IF(data!$D$3:$D$3000=$D$3,ROW(data!G$3:G$3000)-ROW(data!G$3)+1),IF(data!$D$3:$D$3000=$D$3,IF(data!$E$3:$E$3000=$F$3, ROW(data!G$3:G$3000)-ROW(data!G$3)+1))),ROWS(data!G$3:G584))),"")</f>
        <v/>
      </c>
      <c r="G587" s="85" t="str">
        <f t="shared" si="9"/>
        <v/>
      </c>
    </row>
    <row r="588" spans="1:7">
      <c r="A588" s="91" t="str">
        <f t="array" ref="A588">IFERROR(INDEX(data!A$3:A$3000, SMALL(IF(ISBLANK($F$3),IF(data!$D$3:$D$3000=$D$3,ROW(data!A$3:A$3000)-ROW(data!A$3)+1),IF(data!$D$3:$D$3000=$D$3,IF(data!$E$3:$E$3000=$F$3, ROW(data!A$3:A$3000)-ROW(data!A$3)+1))),ROWS(data!A$3:A585))),"")</f>
        <v/>
      </c>
      <c r="B588" s="92" t="str">
        <f t="array" ref="B588">IFERROR(INDEX(data!B$3:B$3000, SMALL(IF(ISBLANK($F$3),IF(data!$D$3:$D$3000=$D$3,ROW(data!B$3:B$3000)-ROW(data!B$3)+1),IF(data!$D$3:$D$3000=$D$3,IF(data!$E$3:$E$3000=$F$3, ROW(data!B$3:B$3000)-ROW(data!B$3)+1))),ROWS(data!B$3:B585))),"")</f>
        <v/>
      </c>
      <c r="C588" s="92" t="str">
        <f t="array" ref="C588">IFERROR(INDEX(data!C$3:C$3000, SMALL(IF(ISBLANK($F$3),IF(data!$D$3:$D$3000=$D$3,ROW(data!C$3:C$3000)-ROW(data!C$3)+1),IF(data!$D$3:$D$3000=$D$3,IF(data!$E$3:$E$3000=$F$3, ROW(data!C$3:C$3000)-ROW(data!C$3)+1))),ROWS(data!C$3:C585))),"")</f>
        <v/>
      </c>
      <c r="D588" s="91" t="str">
        <f t="array" ref="D588">IFERROR(INDEX(data!E$3:E$3000, SMALL(IF(ISBLANK($F$3),IF(data!$D$3:$D$3000=$D$3,ROW(data!E$3:E$3000)-ROW(data!E$3)+1),IF(data!$D$3:$D$3000=$D$3,IF(data!$E$3:$E$3000=$F$3, ROW(data!E$3:E$3000)-ROW(data!E$3)+1))),ROWS(data!E$3:E585))),"")</f>
        <v/>
      </c>
      <c r="E588" s="85" t="str">
        <f t="array" ref="E588">IFERROR(INDEX(data!F$3:F$3000, SMALL(IF(ISBLANK($F$3),IF(data!$D$3:$D$3000=$D$3,ROW(data!F$3:F$3000)-ROW(data!F$3)+1),IF(data!$D$3:$D$3000=$D$3,IF(data!$E$3:$E$3000=$F$3, ROW(data!F$3:F$3000)-ROW(data!F$3)+1))),ROWS(data!F$3:F585))),"")</f>
        <v/>
      </c>
      <c r="F588" s="85" t="str">
        <f t="array" ref="F588">IFERROR(INDEX(data!G$3:G$3000, SMALL(IF(ISBLANK($F$3),IF(data!$D$3:$D$3000=$D$3,ROW(data!G$3:G$3000)-ROW(data!G$3)+1),IF(data!$D$3:$D$3000=$D$3,IF(data!$E$3:$E$3000=$F$3, ROW(data!G$3:G$3000)-ROW(data!G$3)+1))),ROWS(data!G$3:G585))),"")</f>
        <v/>
      </c>
      <c r="G588" s="85" t="str">
        <f t="shared" si="9"/>
        <v/>
      </c>
    </row>
    <row r="589" spans="1:7">
      <c r="A589" s="88" t="str">
        <f t="array" ref="A589">IFERROR(INDEX(data!A$3:A$3000, SMALL(IF(ISBLANK($F$3),IF(data!$D$3:$D$3000=$D$3,ROW(data!A$3:A$3000)-ROW(data!A$3)+1),IF(data!$D$3:$D$3000=$D$3,IF(data!$E$3:$E$3000=$F$3, ROW(data!A$3:A$3000)-ROW(data!A$3)+1))),ROWS(data!A$3:A586))),"")</f>
        <v/>
      </c>
      <c r="B589" s="89" t="str">
        <f t="array" ref="B589">IFERROR(INDEX(data!B$3:B$3000, SMALL(IF(ISBLANK($F$3),IF(data!$D$3:$D$3000=$D$3,ROW(data!B$3:B$3000)-ROW(data!B$3)+1),IF(data!$D$3:$D$3000=$D$3,IF(data!$E$3:$E$3000=$F$3, ROW(data!B$3:B$3000)-ROW(data!B$3)+1))),ROWS(data!B$3:B586))),"")</f>
        <v/>
      </c>
      <c r="C589" s="84" t="str">
        <f t="array" ref="C589">IFERROR(INDEX(data!C$3:C$3000, SMALL(IF(ISBLANK($F$3),IF(data!$D$3:$D$3000=$D$3,ROW(data!C$3:C$3000)-ROW(data!C$3)+1),IF(data!$D$3:$D$3000=$D$3,IF(data!$E$3:$E$3000=$F$3, ROW(data!C$3:C$3000)-ROW(data!C$3)+1))),ROWS(data!C$3:C586))),"")</f>
        <v/>
      </c>
      <c r="D589" s="90" t="str">
        <f t="array" ref="D589">IFERROR(INDEX(data!E$3:E$3000, SMALL(IF(ISBLANK($F$3),IF(data!$D$3:$D$3000=$D$3,ROW(data!E$3:E$3000)-ROW(data!E$3)+1),IF(data!$D$3:$D$3000=$D$3,IF(data!$E$3:$E$3000=$F$3, ROW(data!E$3:E$3000)-ROW(data!E$3)+1))),ROWS(data!E$3:E586))),"")</f>
        <v/>
      </c>
      <c r="E589" s="85" t="str">
        <f t="array" ref="E589">IFERROR(INDEX(data!F$3:F$3000, SMALL(IF(ISBLANK($F$3),IF(data!$D$3:$D$3000=$D$3,ROW(data!F$3:F$3000)-ROW(data!F$3)+1),IF(data!$D$3:$D$3000=$D$3,IF(data!$E$3:$E$3000=$F$3, ROW(data!F$3:F$3000)-ROW(data!F$3)+1))),ROWS(data!F$3:F586))),"")</f>
        <v/>
      </c>
      <c r="F589" s="85" t="str">
        <f t="array" ref="F589">IFERROR(INDEX(data!G$3:G$3000, SMALL(IF(ISBLANK($F$3),IF(data!$D$3:$D$3000=$D$3,ROW(data!G$3:G$3000)-ROW(data!G$3)+1),IF(data!$D$3:$D$3000=$D$3,IF(data!$E$3:$E$3000=$F$3, ROW(data!G$3:G$3000)-ROW(data!G$3)+1))),ROWS(data!G$3:G586))),"")</f>
        <v/>
      </c>
      <c r="G589" s="85" t="str">
        <f t="shared" si="9"/>
        <v/>
      </c>
    </row>
    <row r="590" spans="1:7">
      <c r="A590" s="91" t="str">
        <f t="array" ref="A590">IFERROR(INDEX(data!A$3:A$3000, SMALL(IF(ISBLANK($F$3),IF(data!$D$3:$D$3000=$D$3,ROW(data!A$3:A$3000)-ROW(data!A$3)+1),IF(data!$D$3:$D$3000=$D$3,IF(data!$E$3:$E$3000=$F$3, ROW(data!A$3:A$3000)-ROW(data!A$3)+1))),ROWS(data!A$3:A587))),"")</f>
        <v/>
      </c>
      <c r="B590" s="92" t="str">
        <f t="array" ref="B590">IFERROR(INDEX(data!B$3:B$3000, SMALL(IF(ISBLANK($F$3),IF(data!$D$3:$D$3000=$D$3,ROW(data!B$3:B$3000)-ROW(data!B$3)+1),IF(data!$D$3:$D$3000=$D$3,IF(data!$E$3:$E$3000=$F$3, ROW(data!B$3:B$3000)-ROW(data!B$3)+1))),ROWS(data!B$3:B587))),"")</f>
        <v/>
      </c>
      <c r="C590" s="92" t="str">
        <f t="array" ref="C590">IFERROR(INDEX(data!C$3:C$3000, SMALL(IF(ISBLANK($F$3),IF(data!$D$3:$D$3000=$D$3,ROW(data!C$3:C$3000)-ROW(data!C$3)+1),IF(data!$D$3:$D$3000=$D$3,IF(data!$E$3:$E$3000=$F$3, ROW(data!C$3:C$3000)-ROW(data!C$3)+1))),ROWS(data!C$3:C587))),"")</f>
        <v/>
      </c>
      <c r="D590" s="91" t="str">
        <f t="array" ref="D590">IFERROR(INDEX(data!E$3:E$3000, SMALL(IF(ISBLANK($F$3),IF(data!$D$3:$D$3000=$D$3,ROW(data!E$3:E$3000)-ROW(data!E$3)+1),IF(data!$D$3:$D$3000=$D$3,IF(data!$E$3:$E$3000=$F$3, ROW(data!E$3:E$3000)-ROW(data!E$3)+1))),ROWS(data!E$3:E587))),"")</f>
        <v/>
      </c>
      <c r="E590" s="85" t="str">
        <f t="array" ref="E590">IFERROR(INDEX(data!F$3:F$3000, SMALL(IF(ISBLANK($F$3),IF(data!$D$3:$D$3000=$D$3,ROW(data!F$3:F$3000)-ROW(data!F$3)+1),IF(data!$D$3:$D$3000=$D$3,IF(data!$E$3:$E$3000=$F$3, ROW(data!F$3:F$3000)-ROW(data!F$3)+1))),ROWS(data!F$3:F587))),"")</f>
        <v/>
      </c>
      <c r="F590" s="85" t="str">
        <f t="array" ref="F590">IFERROR(INDEX(data!G$3:G$3000, SMALL(IF(ISBLANK($F$3),IF(data!$D$3:$D$3000=$D$3,ROW(data!G$3:G$3000)-ROW(data!G$3)+1),IF(data!$D$3:$D$3000=$D$3,IF(data!$E$3:$E$3000=$F$3, ROW(data!G$3:G$3000)-ROW(data!G$3)+1))),ROWS(data!G$3:G587))),"")</f>
        <v/>
      </c>
      <c r="G590" s="85" t="str">
        <f t="shared" si="9"/>
        <v/>
      </c>
    </row>
    <row r="591" spans="1:7">
      <c r="A591" s="88" t="str">
        <f t="array" ref="A591">IFERROR(INDEX(data!A$3:A$3000, SMALL(IF(ISBLANK($F$3),IF(data!$D$3:$D$3000=$D$3,ROW(data!A$3:A$3000)-ROW(data!A$3)+1),IF(data!$D$3:$D$3000=$D$3,IF(data!$E$3:$E$3000=$F$3, ROW(data!A$3:A$3000)-ROW(data!A$3)+1))),ROWS(data!A$3:A588))),"")</f>
        <v/>
      </c>
      <c r="B591" s="89" t="str">
        <f t="array" ref="B591">IFERROR(INDEX(data!B$3:B$3000, SMALL(IF(ISBLANK($F$3),IF(data!$D$3:$D$3000=$D$3,ROW(data!B$3:B$3000)-ROW(data!B$3)+1),IF(data!$D$3:$D$3000=$D$3,IF(data!$E$3:$E$3000=$F$3, ROW(data!B$3:B$3000)-ROW(data!B$3)+1))),ROWS(data!B$3:B588))),"")</f>
        <v/>
      </c>
      <c r="C591" s="84" t="str">
        <f t="array" ref="C591">IFERROR(INDEX(data!C$3:C$3000, SMALL(IF(ISBLANK($F$3),IF(data!$D$3:$D$3000=$D$3,ROW(data!C$3:C$3000)-ROW(data!C$3)+1),IF(data!$D$3:$D$3000=$D$3,IF(data!$E$3:$E$3000=$F$3, ROW(data!C$3:C$3000)-ROW(data!C$3)+1))),ROWS(data!C$3:C588))),"")</f>
        <v/>
      </c>
      <c r="D591" s="90" t="str">
        <f t="array" ref="D591">IFERROR(INDEX(data!E$3:E$3000, SMALL(IF(ISBLANK($F$3),IF(data!$D$3:$D$3000=$D$3,ROW(data!E$3:E$3000)-ROW(data!E$3)+1),IF(data!$D$3:$D$3000=$D$3,IF(data!$E$3:$E$3000=$F$3, ROW(data!E$3:E$3000)-ROW(data!E$3)+1))),ROWS(data!E$3:E588))),"")</f>
        <v/>
      </c>
      <c r="E591" s="85" t="str">
        <f t="array" ref="E591">IFERROR(INDEX(data!F$3:F$3000, SMALL(IF(ISBLANK($F$3),IF(data!$D$3:$D$3000=$D$3,ROW(data!F$3:F$3000)-ROW(data!F$3)+1),IF(data!$D$3:$D$3000=$D$3,IF(data!$E$3:$E$3000=$F$3, ROW(data!F$3:F$3000)-ROW(data!F$3)+1))),ROWS(data!F$3:F588))),"")</f>
        <v/>
      </c>
      <c r="F591" s="85" t="str">
        <f t="array" ref="F591">IFERROR(INDEX(data!G$3:G$3000, SMALL(IF(ISBLANK($F$3),IF(data!$D$3:$D$3000=$D$3,ROW(data!G$3:G$3000)-ROW(data!G$3)+1),IF(data!$D$3:$D$3000=$D$3,IF(data!$E$3:$E$3000=$F$3, ROW(data!G$3:G$3000)-ROW(data!G$3)+1))),ROWS(data!G$3:G588))),"")</f>
        <v/>
      </c>
      <c r="G591" s="85" t="str">
        <f t="shared" si="9"/>
        <v/>
      </c>
    </row>
    <row r="592" spans="1:7">
      <c r="A592" s="91" t="str">
        <f t="array" ref="A592">IFERROR(INDEX(data!A$3:A$3000, SMALL(IF(ISBLANK($F$3),IF(data!$D$3:$D$3000=$D$3,ROW(data!A$3:A$3000)-ROW(data!A$3)+1),IF(data!$D$3:$D$3000=$D$3,IF(data!$E$3:$E$3000=$F$3, ROW(data!A$3:A$3000)-ROW(data!A$3)+1))),ROWS(data!A$3:A589))),"")</f>
        <v/>
      </c>
      <c r="B592" s="92" t="str">
        <f t="array" ref="B592">IFERROR(INDEX(data!B$3:B$3000, SMALL(IF(ISBLANK($F$3),IF(data!$D$3:$D$3000=$D$3,ROW(data!B$3:B$3000)-ROW(data!B$3)+1),IF(data!$D$3:$D$3000=$D$3,IF(data!$E$3:$E$3000=$F$3, ROW(data!B$3:B$3000)-ROW(data!B$3)+1))),ROWS(data!B$3:B589))),"")</f>
        <v/>
      </c>
      <c r="C592" s="92" t="str">
        <f t="array" ref="C592">IFERROR(INDEX(data!C$3:C$3000, SMALL(IF(ISBLANK($F$3),IF(data!$D$3:$D$3000=$D$3,ROW(data!C$3:C$3000)-ROW(data!C$3)+1),IF(data!$D$3:$D$3000=$D$3,IF(data!$E$3:$E$3000=$F$3, ROW(data!C$3:C$3000)-ROW(data!C$3)+1))),ROWS(data!C$3:C589))),"")</f>
        <v/>
      </c>
      <c r="D592" s="91" t="str">
        <f t="array" ref="D592">IFERROR(INDEX(data!E$3:E$3000, SMALL(IF(ISBLANK($F$3),IF(data!$D$3:$D$3000=$D$3,ROW(data!E$3:E$3000)-ROW(data!E$3)+1),IF(data!$D$3:$D$3000=$D$3,IF(data!$E$3:$E$3000=$F$3, ROW(data!E$3:E$3000)-ROW(data!E$3)+1))),ROWS(data!E$3:E589))),"")</f>
        <v/>
      </c>
      <c r="E592" s="85" t="str">
        <f t="array" ref="E592">IFERROR(INDEX(data!F$3:F$3000, SMALL(IF(ISBLANK($F$3),IF(data!$D$3:$D$3000=$D$3,ROW(data!F$3:F$3000)-ROW(data!F$3)+1),IF(data!$D$3:$D$3000=$D$3,IF(data!$E$3:$E$3000=$F$3, ROW(data!F$3:F$3000)-ROW(data!F$3)+1))),ROWS(data!F$3:F589))),"")</f>
        <v/>
      </c>
      <c r="F592" s="85" t="str">
        <f t="array" ref="F592">IFERROR(INDEX(data!G$3:G$3000, SMALL(IF(ISBLANK($F$3),IF(data!$D$3:$D$3000=$D$3,ROW(data!G$3:G$3000)-ROW(data!G$3)+1),IF(data!$D$3:$D$3000=$D$3,IF(data!$E$3:$E$3000=$F$3, ROW(data!G$3:G$3000)-ROW(data!G$3)+1))),ROWS(data!G$3:G589))),"")</f>
        <v/>
      </c>
      <c r="G592" s="85" t="str">
        <f t="shared" si="9"/>
        <v/>
      </c>
    </row>
    <row r="593" spans="1:7">
      <c r="A593" s="88" t="str">
        <f t="array" ref="A593">IFERROR(INDEX(data!A$3:A$3000, SMALL(IF(ISBLANK($F$3),IF(data!$D$3:$D$3000=$D$3,ROW(data!A$3:A$3000)-ROW(data!A$3)+1),IF(data!$D$3:$D$3000=$D$3,IF(data!$E$3:$E$3000=$F$3, ROW(data!A$3:A$3000)-ROW(data!A$3)+1))),ROWS(data!A$3:A590))),"")</f>
        <v/>
      </c>
      <c r="B593" s="89" t="str">
        <f t="array" ref="B593">IFERROR(INDEX(data!B$3:B$3000, SMALL(IF(ISBLANK($F$3),IF(data!$D$3:$D$3000=$D$3,ROW(data!B$3:B$3000)-ROW(data!B$3)+1),IF(data!$D$3:$D$3000=$D$3,IF(data!$E$3:$E$3000=$F$3, ROW(data!B$3:B$3000)-ROW(data!B$3)+1))),ROWS(data!B$3:B590))),"")</f>
        <v/>
      </c>
      <c r="C593" s="84" t="str">
        <f t="array" ref="C593">IFERROR(INDEX(data!C$3:C$3000, SMALL(IF(ISBLANK($F$3),IF(data!$D$3:$D$3000=$D$3,ROW(data!C$3:C$3000)-ROW(data!C$3)+1),IF(data!$D$3:$D$3000=$D$3,IF(data!$E$3:$E$3000=$F$3, ROW(data!C$3:C$3000)-ROW(data!C$3)+1))),ROWS(data!C$3:C590))),"")</f>
        <v/>
      </c>
      <c r="D593" s="90" t="str">
        <f t="array" ref="D593">IFERROR(INDEX(data!E$3:E$3000, SMALL(IF(ISBLANK($F$3),IF(data!$D$3:$D$3000=$D$3,ROW(data!E$3:E$3000)-ROW(data!E$3)+1),IF(data!$D$3:$D$3000=$D$3,IF(data!$E$3:$E$3000=$F$3, ROW(data!E$3:E$3000)-ROW(data!E$3)+1))),ROWS(data!E$3:E590))),"")</f>
        <v/>
      </c>
      <c r="E593" s="85" t="str">
        <f t="array" ref="E593">IFERROR(INDEX(data!F$3:F$3000, SMALL(IF(ISBLANK($F$3),IF(data!$D$3:$D$3000=$D$3,ROW(data!F$3:F$3000)-ROW(data!F$3)+1),IF(data!$D$3:$D$3000=$D$3,IF(data!$E$3:$E$3000=$F$3, ROW(data!F$3:F$3000)-ROW(data!F$3)+1))),ROWS(data!F$3:F590))),"")</f>
        <v/>
      </c>
      <c r="F593" s="85" t="str">
        <f t="array" ref="F593">IFERROR(INDEX(data!G$3:G$3000, SMALL(IF(ISBLANK($F$3),IF(data!$D$3:$D$3000=$D$3,ROW(data!G$3:G$3000)-ROW(data!G$3)+1),IF(data!$D$3:$D$3000=$D$3,IF(data!$E$3:$E$3000=$F$3, ROW(data!G$3:G$3000)-ROW(data!G$3)+1))),ROWS(data!G$3:G590))),"")</f>
        <v/>
      </c>
      <c r="G593" s="85" t="str">
        <f t="shared" si="9"/>
        <v/>
      </c>
    </row>
    <row r="594" spans="1:7">
      <c r="A594" s="91" t="str">
        <f t="array" ref="A594">IFERROR(INDEX(data!A$3:A$3000, SMALL(IF(ISBLANK($F$3),IF(data!$D$3:$D$3000=$D$3,ROW(data!A$3:A$3000)-ROW(data!A$3)+1),IF(data!$D$3:$D$3000=$D$3,IF(data!$E$3:$E$3000=$F$3, ROW(data!A$3:A$3000)-ROW(data!A$3)+1))),ROWS(data!A$3:A591))),"")</f>
        <v/>
      </c>
      <c r="B594" s="92" t="str">
        <f t="array" ref="B594">IFERROR(INDEX(data!B$3:B$3000, SMALL(IF(ISBLANK($F$3),IF(data!$D$3:$D$3000=$D$3,ROW(data!B$3:B$3000)-ROW(data!B$3)+1),IF(data!$D$3:$D$3000=$D$3,IF(data!$E$3:$E$3000=$F$3, ROW(data!B$3:B$3000)-ROW(data!B$3)+1))),ROWS(data!B$3:B591))),"")</f>
        <v/>
      </c>
      <c r="C594" s="92" t="str">
        <f t="array" ref="C594">IFERROR(INDEX(data!C$3:C$3000, SMALL(IF(ISBLANK($F$3),IF(data!$D$3:$D$3000=$D$3,ROW(data!C$3:C$3000)-ROW(data!C$3)+1),IF(data!$D$3:$D$3000=$D$3,IF(data!$E$3:$E$3000=$F$3, ROW(data!C$3:C$3000)-ROW(data!C$3)+1))),ROWS(data!C$3:C591))),"")</f>
        <v/>
      </c>
      <c r="D594" s="91" t="str">
        <f t="array" ref="D594">IFERROR(INDEX(data!E$3:E$3000, SMALL(IF(ISBLANK($F$3),IF(data!$D$3:$D$3000=$D$3,ROW(data!E$3:E$3000)-ROW(data!E$3)+1),IF(data!$D$3:$D$3000=$D$3,IF(data!$E$3:$E$3000=$F$3, ROW(data!E$3:E$3000)-ROW(data!E$3)+1))),ROWS(data!E$3:E591))),"")</f>
        <v/>
      </c>
      <c r="E594" s="85" t="str">
        <f t="array" ref="E594">IFERROR(INDEX(data!F$3:F$3000, SMALL(IF(ISBLANK($F$3),IF(data!$D$3:$D$3000=$D$3,ROW(data!F$3:F$3000)-ROW(data!F$3)+1),IF(data!$D$3:$D$3000=$D$3,IF(data!$E$3:$E$3000=$F$3, ROW(data!F$3:F$3000)-ROW(data!F$3)+1))),ROWS(data!F$3:F591))),"")</f>
        <v/>
      </c>
      <c r="F594" s="85" t="str">
        <f t="array" ref="F594">IFERROR(INDEX(data!G$3:G$3000, SMALL(IF(ISBLANK($F$3),IF(data!$D$3:$D$3000=$D$3,ROW(data!G$3:G$3000)-ROW(data!G$3)+1),IF(data!$D$3:$D$3000=$D$3,IF(data!$E$3:$E$3000=$F$3, ROW(data!G$3:G$3000)-ROW(data!G$3)+1))),ROWS(data!G$3:G591))),"")</f>
        <v/>
      </c>
      <c r="G594" s="85" t="str">
        <f t="shared" si="9"/>
        <v/>
      </c>
    </row>
    <row r="595" spans="1:7">
      <c r="A595" s="88" t="str">
        <f t="array" ref="A595">IFERROR(INDEX(data!A$3:A$3000, SMALL(IF(ISBLANK($F$3),IF(data!$D$3:$D$3000=$D$3,ROW(data!A$3:A$3000)-ROW(data!A$3)+1),IF(data!$D$3:$D$3000=$D$3,IF(data!$E$3:$E$3000=$F$3, ROW(data!A$3:A$3000)-ROW(data!A$3)+1))),ROWS(data!A$3:A592))),"")</f>
        <v/>
      </c>
      <c r="B595" s="89" t="str">
        <f t="array" ref="B595">IFERROR(INDEX(data!B$3:B$3000, SMALL(IF(ISBLANK($F$3),IF(data!$D$3:$D$3000=$D$3,ROW(data!B$3:B$3000)-ROW(data!B$3)+1),IF(data!$D$3:$D$3000=$D$3,IF(data!$E$3:$E$3000=$F$3, ROW(data!B$3:B$3000)-ROW(data!B$3)+1))),ROWS(data!B$3:B592))),"")</f>
        <v/>
      </c>
      <c r="C595" s="84" t="str">
        <f t="array" ref="C595">IFERROR(INDEX(data!C$3:C$3000, SMALL(IF(ISBLANK($F$3),IF(data!$D$3:$D$3000=$D$3,ROW(data!C$3:C$3000)-ROW(data!C$3)+1),IF(data!$D$3:$D$3000=$D$3,IF(data!$E$3:$E$3000=$F$3, ROW(data!C$3:C$3000)-ROW(data!C$3)+1))),ROWS(data!C$3:C592))),"")</f>
        <v/>
      </c>
      <c r="D595" s="90" t="str">
        <f t="array" ref="D595">IFERROR(INDEX(data!E$3:E$3000, SMALL(IF(ISBLANK($F$3),IF(data!$D$3:$D$3000=$D$3,ROW(data!E$3:E$3000)-ROW(data!E$3)+1),IF(data!$D$3:$D$3000=$D$3,IF(data!$E$3:$E$3000=$F$3, ROW(data!E$3:E$3000)-ROW(data!E$3)+1))),ROWS(data!E$3:E592))),"")</f>
        <v/>
      </c>
      <c r="E595" s="85" t="str">
        <f t="array" ref="E595">IFERROR(INDEX(data!F$3:F$3000, SMALL(IF(ISBLANK($F$3),IF(data!$D$3:$D$3000=$D$3,ROW(data!F$3:F$3000)-ROW(data!F$3)+1),IF(data!$D$3:$D$3000=$D$3,IF(data!$E$3:$E$3000=$F$3, ROW(data!F$3:F$3000)-ROW(data!F$3)+1))),ROWS(data!F$3:F592))),"")</f>
        <v/>
      </c>
      <c r="F595" s="85" t="str">
        <f t="array" ref="F595">IFERROR(INDEX(data!G$3:G$3000, SMALL(IF(ISBLANK($F$3),IF(data!$D$3:$D$3000=$D$3,ROW(data!G$3:G$3000)-ROW(data!G$3)+1),IF(data!$D$3:$D$3000=$D$3,IF(data!$E$3:$E$3000=$F$3, ROW(data!G$3:G$3000)-ROW(data!G$3)+1))),ROWS(data!G$3:G592))),"")</f>
        <v/>
      </c>
      <c r="G595" s="85" t="str">
        <f t="shared" si="9"/>
        <v/>
      </c>
    </row>
    <row r="596" spans="1:7">
      <c r="A596" s="91" t="str">
        <f t="array" ref="A596">IFERROR(INDEX(data!A$3:A$3000, SMALL(IF(ISBLANK($F$3),IF(data!$D$3:$D$3000=$D$3,ROW(data!A$3:A$3000)-ROW(data!A$3)+1),IF(data!$D$3:$D$3000=$D$3,IF(data!$E$3:$E$3000=$F$3, ROW(data!A$3:A$3000)-ROW(data!A$3)+1))),ROWS(data!A$3:A593))),"")</f>
        <v/>
      </c>
      <c r="B596" s="92" t="str">
        <f t="array" ref="B596">IFERROR(INDEX(data!B$3:B$3000, SMALL(IF(ISBLANK($F$3),IF(data!$D$3:$D$3000=$D$3,ROW(data!B$3:B$3000)-ROW(data!B$3)+1),IF(data!$D$3:$D$3000=$D$3,IF(data!$E$3:$E$3000=$F$3, ROW(data!B$3:B$3000)-ROW(data!B$3)+1))),ROWS(data!B$3:B593))),"")</f>
        <v/>
      </c>
      <c r="C596" s="92" t="str">
        <f t="array" ref="C596">IFERROR(INDEX(data!C$3:C$3000, SMALL(IF(ISBLANK($F$3),IF(data!$D$3:$D$3000=$D$3,ROW(data!C$3:C$3000)-ROW(data!C$3)+1),IF(data!$D$3:$D$3000=$D$3,IF(data!$E$3:$E$3000=$F$3, ROW(data!C$3:C$3000)-ROW(data!C$3)+1))),ROWS(data!C$3:C593))),"")</f>
        <v/>
      </c>
      <c r="D596" s="91" t="str">
        <f t="array" ref="D596">IFERROR(INDEX(data!E$3:E$3000, SMALL(IF(ISBLANK($F$3),IF(data!$D$3:$D$3000=$D$3,ROW(data!E$3:E$3000)-ROW(data!E$3)+1),IF(data!$D$3:$D$3000=$D$3,IF(data!$E$3:$E$3000=$F$3, ROW(data!E$3:E$3000)-ROW(data!E$3)+1))),ROWS(data!E$3:E593))),"")</f>
        <v/>
      </c>
      <c r="E596" s="85" t="str">
        <f t="array" ref="E596">IFERROR(INDEX(data!F$3:F$3000, SMALL(IF(ISBLANK($F$3),IF(data!$D$3:$D$3000=$D$3,ROW(data!F$3:F$3000)-ROW(data!F$3)+1),IF(data!$D$3:$D$3000=$D$3,IF(data!$E$3:$E$3000=$F$3, ROW(data!F$3:F$3000)-ROW(data!F$3)+1))),ROWS(data!F$3:F593))),"")</f>
        <v/>
      </c>
      <c r="F596" s="85" t="str">
        <f t="array" ref="F596">IFERROR(INDEX(data!G$3:G$3000, SMALL(IF(ISBLANK($F$3),IF(data!$D$3:$D$3000=$D$3,ROW(data!G$3:G$3000)-ROW(data!G$3)+1),IF(data!$D$3:$D$3000=$D$3,IF(data!$E$3:$E$3000=$F$3, ROW(data!G$3:G$3000)-ROW(data!G$3)+1))),ROWS(data!G$3:G593))),"")</f>
        <v/>
      </c>
      <c r="G596" s="85" t="str">
        <f t="shared" si="9"/>
        <v/>
      </c>
    </row>
    <row r="597" spans="1:7">
      <c r="A597" s="88" t="str">
        <f t="array" ref="A597">IFERROR(INDEX(data!A$3:A$3000, SMALL(IF(ISBLANK($F$3),IF(data!$D$3:$D$3000=$D$3,ROW(data!A$3:A$3000)-ROW(data!A$3)+1),IF(data!$D$3:$D$3000=$D$3,IF(data!$E$3:$E$3000=$F$3, ROW(data!A$3:A$3000)-ROW(data!A$3)+1))),ROWS(data!A$3:A594))),"")</f>
        <v/>
      </c>
      <c r="B597" s="89" t="str">
        <f t="array" ref="B597">IFERROR(INDEX(data!B$3:B$3000, SMALL(IF(ISBLANK($F$3),IF(data!$D$3:$D$3000=$D$3,ROW(data!B$3:B$3000)-ROW(data!B$3)+1),IF(data!$D$3:$D$3000=$D$3,IF(data!$E$3:$E$3000=$F$3, ROW(data!B$3:B$3000)-ROW(data!B$3)+1))),ROWS(data!B$3:B594))),"")</f>
        <v/>
      </c>
      <c r="C597" s="84" t="str">
        <f t="array" ref="C597">IFERROR(INDEX(data!C$3:C$3000, SMALL(IF(ISBLANK($F$3),IF(data!$D$3:$D$3000=$D$3,ROW(data!C$3:C$3000)-ROW(data!C$3)+1),IF(data!$D$3:$D$3000=$D$3,IF(data!$E$3:$E$3000=$F$3, ROW(data!C$3:C$3000)-ROW(data!C$3)+1))),ROWS(data!C$3:C594))),"")</f>
        <v/>
      </c>
      <c r="D597" s="90" t="str">
        <f t="array" ref="D597">IFERROR(INDEX(data!E$3:E$3000, SMALL(IF(ISBLANK($F$3),IF(data!$D$3:$D$3000=$D$3,ROW(data!E$3:E$3000)-ROW(data!E$3)+1),IF(data!$D$3:$D$3000=$D$3,IF(data!$E$3:$E$3000=$F$3, ROW(data!E$3:E$3000)-ROW(data!E$3)+1))),ROWS(data!E$3:E594))),"")</f>
        <v/>
      </c>
      <c r="E597" s="85" t="str">
        <f t="array" ref="E597">IFERROR(INDEX(data!F$3:F$3000, SMALL(IF(ISBLANK($F$3),IF(data!$D$3:$D$3000=$D$3,ROW(data!F$3:F$3000)-ROW(data!F$3)+1),IF(data!$D$3:$D$3000=$D$3,IF(data!$E$3:$E$3000=$F$3, ROW(data!F$3:F$3000)-ROW(data!F$3)+1))),ROWS(data!F$3:F594))),"")</f>
        <v/>
      </c>
      <c r="F597" s="85" t="str">
        <f t="array" ref="F597">IFERROR(INDEX(data!G$3:G$3000, SMALL(IF(ISBLANK($F$3),IF(data!$D$3:$D$3000=$D$3,ROW(data!G$3:G$3000)-ROW(data!G$3)+1),IF(data!$D$3:$D$3000=$D$3,IF(data!$E$3:$E$3000=$F$3, ROW(data!G$3:G$3000)-ROW(data!G$3)+1))),ROWS(data!G$3:G594))),"")</f>
        <v/>
      </c>
      <c r="G597" s="85" t="str">
        <f t="shared" si="9"/>
        <v/>
      </c>
    </row>
    <row r="598" spans="1:7">
      <c r="A598" s="91" t="str">
        <f t="array" ref="A598">IFERROR(INDEX(data!A$3:A$3000, SMALL(IF(ISBLANK($F$3),IF(data!$D$3:$D$3000=$D$3,ROW(data!A$3:A$3000)-ROW(data!A$3)+1),IF(data!$D$3:$D$3000=$D$3,IF(data!$E$3:$E$3000=$F$3, ROW(data!A$3:A$3000)-ROW(data!A$3)+1))),ROWS(data!A$3:A595))),"")</f>
        <v/>
      </c>
      <c r="B598" s="92" t="str">
        <f t="array" ref="B598">IFERROR(INDEX(data!B$3:B$3000, SMALL(IF(ISBLANK($F$3),IF(data!$D$3:$D$3000=$D$3,ROW(data!B$3:B$3000)-ROW(data!B$3)+1),IF(data!$D$3:$D$3000=$D$3,IF(data!$E$3:$E$3000=$F$3, ROW(data!B$3:B$3000)-ROW(data!B$3)+1))),ROWS(data!B$3:B595))),"")</f>
        <v/>
      </c>
      <c r="C598" s="92" t="str">
        <f t="array" ref="C598">IFERROR(INDEX(data!C$3:C$3000, SMALL(IF(ISBLANK($F$3),IF(data!$D$3:$D$3000=$D$3,ROW(data!C$3:C$3000)-ROW(data!C$3)+1),IF(data!$D$3:$D$3000=$D$3,IF(data!$E$3:$E$3000=$F$3, ROW(data!C$3:C$3000)-ROW(data!C$3)+1))),ROWS(data!C$3:C595))),"")</f>
        <v/>
      </c>
      <c r="D598" s="91" t="str">
        <f t="array" ref="D598">IFERROR(INDEX(data!E$3:E$3000, SMALL(IF(ISBLANK($F$3),IF(data!$D$3:$D$3000=$D$3,ROW(data!E$3:E$3000)-ROW(data!E$3)+1),IF(data!$D$3:$D$3000=$D$3,IF(data!$E$3:$E$3000=$F$3, ROW(data!E$3:E$3000)-ROW(data!E$3)+1))),ROWS(data!E$3:E595))),"")</f>
        <v/>
      </c>
      <c r="E598" s="85" t="str">
        <f t="array" ref="E598">IFERROR(INDEX(data!F$3:F$3000, SMALL(IF(ISBLANK($F$3),IF(data!$D$3:$D$3000=$D$3,ROW(data!F$3:F$3000)-ROW(data!F$3)+1),IF(data!$D$3:$D$3000=$D$3,IF(data!$E$3:$E$3000=$F$3, ROW(data!F$3:F$3000)-ROW(data!F$3)+1))),ROWS(data!F$3:F595))),"")</f>
        <v/>
      </c>
      <c r="F598" s="85" t="str">
        <f t="array" ref="F598">IFERROR(INDEX(data!G$3:G$3000, SMALL(IF(ISBLANK($F$3),IF(data!$D$3:$D$3000=$D$3,ROW(data!G$3:G$3000)-ROW(data!G$3)+1),IF(data!$D$3:$D$3000=$D$3,IF(data!$E$3:$E$3000=$F$3, ROW(data!G$3:G$3000)-ROW(data!G$3)+1))),ROWS(data!G$3:G595))),"")</f>
        <v/>
      </c>
      <c r="G598" s="85" t="str">
        <f t="shared" si="9"/>
        <v/>
      </c>
    </row>
    <row r="599" spans="1:7">
      <c r="A599" s="88" t="str">
        <f t="array" ref="A599">IFERROR(INDEX(data!A$3:A$3000, SMALL(IF(ISBLANK($F$3),IF(data!$D$3:$D$3000=$D$3,ROW(data!A$3:A$3000)-ROW(data!A$3)+1),IF(data!$D$3:$D$3000=$D$3,IF(data!$E$3:$E$3000=$F$3, ROW(data!A$3:A$3000)-ROW(data!A$3)+1))),ROWS(data!A$3:A596))),"")</f>
        <v/>
      </c>
      <c r="B599" s="89" t="str">
        <f t="array" ref="B599">IFERROR(INDEX(data!B$3:B$3000, SMALL(IF(ISBLANK($F$3),IF(data!$D$3:$D$3000=$D$3,ROW(data!B$3:B$3000)-ROW(data!B$3)+1),IF(data!$D$3:$D$3000=$D$3,IF(data!$E$3:$E$3000=$F$3, ROW(data!B$3:B$3000)-ROW(data!B$3)+1))),ROWS(data!B$3:B596))),"")</f>
        <v/>
      </c>
      <c r="C599" s="84" t="str">
        <f t="array" ref="C599">IFERROR(INDEX(data!C$3:C$3000, SMALL(IF(ISBLANK($F$3),IF(data!$D$3:$D$3000=$D$3,ROW(data!C$3:C$3000)-ROW(data!C$3)+1),IF(data!$D$3:$D$3000=$D$3,IF(data!$E$3:$E$3000=$F$3, ROW(data!C$3:C$3000)-ROW(data!C$3)+1))),ROWS(data!C$3:C596))),"")</f>
        <v/>
      </c>
      <c r="D599" s="90" t="str">
        <f t="array" ref="D599">IFERROR(INDEX(data!E$3:E$3000, SMALL(IF(ISBLANK($F$3),IF(data!$D$3:$D$3000=$D$3,ROW(data!E$3:E$3000)-ROW(data!E$3)+1),IF(data!$D$3:$D$3000=$D$3,IF(data!$E$3:$E$3000=$F$3, ROW(data!E$3:E$3000)-ROW(data!E$3)+1))),ROWS(data!E$3:E596))),"")</f>
        <v/>
      </c>
      <c r="E599" s="85" t="str">
        <f t="array" ref="E599">IFERROR(INDEX(data!F$3:F$3000, SMALL(IF(ISBLANK($F$3),IF(data!$D$3:$D$3000=$D$3,ROW(data!F$3:F$3000)-ROW(data!F$3)+1),IF(data!$D$3:$D$3000=$D$3,IF(data!$E$3:$E$3000=$F$3, ROW(data!F$3:F$3000)-ROW(data!F$3)+1))),ROWS(data!F$3:F596))),"")</f>
        <v/>
      </c>
      <c r="F599" s="85" t="str">
        <f t="array" ref="F599">IFERROR(INDEX(data!G$3:G$3000, SMALL(IF(ISBLANK($F$3),IF(data!$D$3:$D$3000=$D$3,ROW(data!G$3:G$3000)-ROW(data!G$3)+1),IF(data!$D$3:$D$3000=$D$3,IF(data!$E$3:$E$3000=$F$3, ROW(data!G$3:G$3000)-ROW(data!G$3)+1))),ROWS(data!G$3:G596))),"")</f>
        <v/>
      </c>
      <c r="G599" s="85" t="str">
        <f t="shared" si="9"/>
        <v/>
      </c>
    </row>
    <row r="600" spans="1:7">
      <c r="A600" s="91" t="str">
        <f t="array" ref="A600">IFERROR(INDEX(data!A$3:A$3000, SMALL(IF(ISBLANK($F$3),IF(data!$D$3:$D$3000=$D$3,ROW(data!A$3:A$3000)-ROW(data!A$3)+1),IF(data!$D$3:$D$3000=$D$3,IF(data!$E$3:$E$3000=$F$3, ROW(data!A$3:A$3000)-ROW(data!A$3)+1))),ROWS(data!A$3:A597))),"")</f>
        <v/>
      </c>
      <c r="B600" s="92" t="str">
        <f t="array" ref="B600">IFERROR(INDEX(data!B$3:B$3000, SMALL(IF(ISBLANK($F$3),IF(data!$D$3:$D$3000=$D$3,ROW(data!B$3:B$3000)-ROW(data!B$3)+1),IF(data!$D$3:$D$3000=$D$3,IF(data!$E$3:$E$3000=$F$3, ROW(data!B$3:B$3000)-ROW(data!B$3)+1))),ROWS(data!B$3:B597))),"")</f>
        <v/>
      </c>
      <c r="C600" s="92" t="str">
        <f t="array" ref="C600">IFERROR(INDEX(data!C$3:C$3000, SMALL(IF(ISBLANK($F$3),IF(data!$D$3:$D$3000=$D$3,ROW(data!C$3:C$3000)-ROW(data!C$3)+1),IF(data!$D$3:$D$3000=$D$3,IF(data!$E$3:$E$3000=$F$3, ROW(data!C$3:C$3000)-ROW(data!C$3)+1))),ROWS(data!C$3:C597))),"")</f>
        <v/>
      </c>
      <c r="D600" s="91" t="str">
        <f t="array" ref="D600">IFERROR(INDEX(data!E$3:E$3000, SMALL(IF(ISBLANK($F$3),IF(data!$D$3:$D$3000=$D$3,ROW(data!E$3:E$3000)-ROW(data!E$3)+1),IF(data!$D$3:$D$3000=$D$3,IF(data!$E$3:$E$3000=$F$3, ROW(data!E$3:E$3000)-ROW(data!E$3)+1))),ROWS(data!E$3:E597))),"")</f>
        <v/>
      </c>
      <c r="E600" s="85" t="str">
        <f t="array" ref="E600">IFERROR(INDEX(data!F$3:F$3000, SMALL(IF(ISBLANK($F$3),IF(data!$D$3:$D$3000=$D$3,ROW(data!F$3:F$3000)-ROW(data!F$3)+1),IF(data!$D$3:$D$3000=$D$3,IF(data!$E$3:$E$3000=$F$3, ROW(data!F$3:F$3000)-ROW(data!F$3)+1))),ROWS(data!F$3:F597))),"")</f>
        <v/>
      </c>
      <c r="F600" s="85" t="str">
        <f t="array" ref="F600">IFERROR(INDEX(data!G$3:G$3000, SMALL(IF(ISBLANK($F$3),IF(data!$D$3:$D$3000=$D$3,ROW(data!G$3:G$3000)-ROW(data!G$3)+1),IF(data!$D$3:$D$3000=$D$3,IF(data!$E$3:$E$3000=$F$3, ROW(data!G$3:G$3000)-ROW(data!G$3)+1))),ROWS(data!G$3:G597))),"")</f>
        <v/>
      </c>
      <c r="G600" s="85" t="str">
        <f t="shared" si="9"/>
        <v/>
      </c>
    </row>
    <row r="601" spans="1:7">
      <c r="A601" s="88" t="str">
        <f t="array" ref="A601">IFERROR(INDEX(data!A$3:A$3000, SMALL(IF(ISBLANK($F$3),IF(data!$D$3:$D$3000=$D$3,ROW(data!A$3:A$3000)-ROW(data!A$3)+1),IF(data!$D$3:$D$3000=$D$3,IF(data!$E$3:$E$3000=$F$3, ROW(data!A$3:A$3000)-ROW(data!A$3)+1))),ROWS(data!A$3:A598))),"")</f>
        <v/>
      </c>
      <c r="B601" s="89" t="str">
        <f t="array" ref="B601">IFERROR(INDEX(data!B$3:B$3000, SMALL(IF(ISBLANK($F$3),IF(data!$D$3:$D$3000=$D$3,ROW(data!B$3:B$3000)-ROW(data!B$3)+1),IF(data!$D$3:$D$3000=$D$3,IF(data!$E$3:$E$3000=$F$3, ROW(data!B$3:B$3000)-ROW(data!B$3)+1))),ROWS(data!B$3:B598))),"")</f>
        <v/>
      </c>
      <c r="C601" s="84" t="str">
        <f t="array" ref="C601">IFERROR(INDEX(data!C$3:C$3000, SMALL(IF(ISBLANK($F$3),IF(data!$D$3:$D$3000=$D$3,ROW(data!C$3:C$3000)-ROW(data!C$3)+1),IF(data!$D$3:$D$3000=$D$3,IF(data!$E$3:$E$3000=$F$3, ROW(data!C$3:C$3000)-ROW(data!C$3)+1))),ROWS(data!C$3:C598))),"")</f>
        <v/>
      </c>
      <c r="D601" s="90" t="str">
        <f t="array" ref="D601">IFERROR(INDEX(data!E$3:E$3000, SMALL(IF(ISBLANK($F$3),IF(data!$D$3:$D$3000=$D$3,ROW(data!E$3:E$3000)-ROW(data!E$3)+1),IF(data!$D$3:$D$3000=$D$3,IF(data!$E$3:$E$3000=$F$3, ROW(data!E$3:E$3000)-ROW(data!E$3)+1))),ROWS(data!E$3:E598))),"")</f>
        <v/>
      </c>
      <c r="E601" s="85" t="str">
        <f t="array" ref="E601">IFERROR(INDEX(data!F$3:F$3000, SMALL(IF(ISBLANK($F$3),IF(data!$D$3:$D$3000=$D$3,ROW(data!F$3:F$3000)-ROW(data!F$3)+1),IF(data!$D$3:$D$3000=$D$3,IF(data!$E$3:$E$3000=$F$3, ROW(data!F$3:F$3000)-ROW(data!F$3)+1))),ROWS(data!F$3:F598))),"")</f>
        <v/>
      </c>
      <c r="F601" s="85" t="str">
        <f t="array" ref="F601">IFERROR(INDEX(data!G$3:G$3000, SMALL(IF(ISBLANK($F$3),IF(data!$D$3:$D$3000=$D$3,ROW(data!G$3:G$3000)-ROW(data!G$3)+1),IF(data!$D$3:$D$3000=$D$3,IF(data!$E$3:$E$3000=$F$3, ROW(data!G$3:G$3000)-ROW(data!G$3)+1))),ROWS(data!G$3:G598))),"")</f>
        <v/>
      </c>
      <c r="G601" s="85" t="str">
        <f t="shared" si="9"/>
        <v/>
      </c>
    </row>
    <row r="602" spans="1:7">
      <c r="A602" s="91" t="str">
        <f t="array" ref="A602">IFERROR(INDEX(data!A$3:A$3000, SMALL(IF(ISBLANK($F$3),IF(data!$D$3:$D$3000=$D$3,ROW(data!A$3:A$3000)-ROW(data!A$3)+1),IF(data!$D$3:$D$3000=$D$3,IF(data!$E$3:$E$3000=$F$3, ROW(data!A$3:A$3000)-ROW(data!A$3)+1))),ROWS(data!A$3:A599))),"")</f>
        <v/>
      </c>
      <c r="B602" s="92" t="str">
        <f t="array" ref="B602">IFERROR(INDEX(data!B$3:B$3000, SMALL(IF(ISBLANK($F$3),IF(data!$D$3:$D$3000=$D$3,ROW(data!B$3:B$3000)-ROW(data!B$3)+1),IF(data!$D$3:$D$3000=$D$3,IF(data!$E$3:$E$3000=$F$3, ROW(data!B$3:B$3000)-ROW(data!B$3)+1))),ROWS(data!B$3:B599))),"")</f>
        <v/>
      </c>
      <c r="C602" s="92" t="str">
        <f t="array" ref="C602">IFERROR(INDEX(data!C$3:C$3000, SMALL(IF(ISBLANK($F$3),IF(data!$D$3:$D$3000=$D$3,ROW(data!C$3:C$3000)-ROW(data!C$3)+1),IF(data!$D$3:$D$3000=$D$3,IF(data!$E$3:$E$3000=$F$3, ROW(data!C$3:C$3000)-ROW(data!C$3)+1))),ROWS(data!C$3:C599))),"")</f>
        <v/>
      </c>
      <c r="D602" s="91" t="str">
        <f t="array" ref="D602">IFERROR(INDEX(data!E$3:E$3000, SMALL(IF(ISBLANK($F$3),IF(data!$D$3:$D$3000=$D$3,ROW(data!E$3:E$3000)-ROW(data!E$3)+1),IF(data!$D$3:$D$3000=$D$3,IF(data!$E$3:$E$3000=$F$3, ROW(data!E$3:E$3000)-ROW(data!E$3)+1))),ROWS(data!E$3:E599))),"")</f>
        <v/>
      </c>
      <c r="E602" s="85" t="str">
        <f t="array" ref="E602">IFERROR(INDEX(data!F$3:F$3000, SMALL(IF(ISBLANK($F$3),IF(data!$D$3:$D$3000=$D$3,ROW(data!F$3:F$3000)-ROW(data!F$3)+1),IF(data!$D$3:$D$3000=$D$3,IF(data!$E$3:$E$3000=$F$3, ROW(data!F$3:F$3000)-ROW(data!F$3)+1))),ROWS(data!F$3:F599))),"")</f>
        <v/>
      </c>
      <c r="F602" s="85" t="str">
        <f t="array" ref="F602">IFERROR(INDEX(data!G$3:G$3000, SMALL(IF(ISBLANK($F$3),IF(data!$D$3:$D$3000=$D$3,ROW(data!G$3:G$3000)-ROW(data!G$3)+1),IF(data!$D$3:$D$3000=$D$3,IF(data!$E$3:$E$3000=$F$3, ROW(data!G$3:G$3000)-ROW(data!G$3)+1))),ROWS(data!G$3:G599))),"")</f>
        <v/>
      </c>
      <c r="G602" s="85" t="str">
        <f t="shared" si="9"/>
        <v/>
      </c>
    </row>
    <row r="603" spans="1:7">
      <c r="A603" s="88" t="str">
        <f t="array" ref="A603">IFERROR(INDEX(data!A$3:A$3000, SMALL(IF(ISBLANK($F$3),IF(data!$D$3:$D$3000=$D$3,ROW(data!A$3:A$3000)-ROW(data!A$3)+1),IF(data!$D$3:$D$3000=$D$3,IF(data!$E$3:$E$3000=$F$3, ROW(data!A$3:A$3000)-ROW(data!A$3)+1))),ROWS(data!A$3:A600))),"")</f>
        <v/>
      </c>
      <c r="B603" s="89" t="str">
        <f t="array" ref="B603">IFERROR(INDEX(data!B$3:B$3000, SMALL(IF(ISBLANK($F$3),IF(data!$D$3:$D$3000=$D$3,ROW(data!B$3:B$3000)-ROW(data!B$3)+1),IF(data!$D$3:$D$3000=$D$3,IF(data!$E$3:$E$3000=$F$3, ROW(data!B$3:B$3000)-ROW(data!B$3)+1))),ROWS(data!B$3:B600))),"")</f>
        <v/>
      </c>
      <c r="C603" s="84" t="str">
        <f t="array" ref="C603">IFERROR(INDEX(data!C$3:C$3000, SMALL(IF(ISBLANK($F$3),IF(data!$D$3:$D$3000=$D$3,ROW(data!C$3:C$3000)-ROW(data!C$3)+1),IF(data!$D$3:$D$3000=$D$3,IF(data!$E$3:$E$3000=$F$3, ROW(data!C$3:C$3000)-ROW(data!C$3)+1))),ROWS(data!C$3:C600))),"")</f>
        <v/>
      </c>
      <c r="D603" s="90" t="str">
        <f t="array" ref="D603">IFERROR(INDEX(data!E$3:E$3000, SMALL(IF(ISBLANK($F$3),IF(data!$D$3:$D$3000=$D$3,ROW(data!E$3:E$3000)-ROW(data!E$3)+1),IF(data!$D$3:$D$3000=$D$3,IF(data!$E$3:$E$3000=$F$3, ROW(data!E$3:E$3000)-ROW(data!E$3)+1))),ROWS(data!E$3:E600))),"")</f>
        <v/>
      </c>
      <c r="E603" s="85" t="str">
        <f t="array" ref="E603">IFERROR(INDEX(data!F$3:F$3000, SMALL(IF(ISBLANK($F$3),IF(data!$D$3:$D$3000=$D$3,ROW(data!F$3:F$3000)-ROW(data!F$3)+1),IF(data!$D$3:$D$3000=$D$3,IF(data!$E$3:$E$3000=$F$3, ROW(data!F$3:F$3000)-ROW(data!F$3)+1))),ROWS(data!F$3:F600))),"")</f>
        <v/>
      </c>
      <c r="F603" s="85" t="str">
        <f t="array" ref="F603">IFERROR(INDEX(data!G$3:G$3000, SMALL(IF(ISBLANK($F$3),IF(data!$D$3:$D$3000=$D$3,ROW(data!G$3:G$3000)-ROW(data!G$3)+1),IF(data!$D$3:$D$3000=$D$3,IF(data!$E$3:$E$3000=$F$3, ROW(data!G$3:G$3000)-ROW(data!G$3)+1))),ROWS(data!G$3:G600))),"")</f>
        <v/>
      </c>
      <c r="G603" s="85" t="str">
        <f t="shared" si="9"/>
        <v/>
      </c>
    </row>
    <row r="604" spans="1:7">
      <c r="A604" s="91" t="str">
        <f t="array" ref="A604">IFERROR(INDEX(data!A$3:A$3000, SMALL(IF(ISBLANK($F$3),IF(data!$D$3:$D$3000=$D$3,ROW(data!A$3:A$3000)-ROW(data!A$3)+1),IF(data!$D$3:$D$3000=$D$3,IF(data!$E$3:$E$3000=$F$3, ROW(data!A$3:A$3000)-ROW(data!A$3)+1))),ROWS(data!A$3:A601))),"")</f>
        <v/>
      </c>
      <c r="B604" s="92" t="str">
        <f t="array" ref="B604">IFERROR(INDEX(data!B$3:B$3000, SMALL(IF(ISBLANK($F$3),IF(data!$D$3:$D$3000=$D$3,ROW(data!B$3:B$3000)-ROW(data!B$3)+1),IF(data!$D$3:$D$3000=$D$3,IF(data!$E$3:$E$3000=$F$3, ROW(data!B$3:B$3000)-ROW(data!B$3)+1))),ROWS(data!B$3:B601))),"")</f>
        <v/>
      </c>
      <c r="C604" s="92" t="str">
        <f t="array" ref="C604">IFERROR(INDEX(data!C$3:C$3000, SMALL(IF(ISBLANK($F$3),IF(data!$D$3:$D$3000=$D$3,ROW(data!C$3:C$3000)-ROW(data!C$3)+1),IF(data!$D$3:$D$3000=$D$3,IF(data!$E$3:$E$3000=$F$3, ROW(data!C$3:C$3000)-ROW(data!C$3)+1))),ROWS(data!C$3:C601))),"")</f>
        <v/>
      </c>
      <c r="D604" s="91" t="str">
        <f t="array" ref="D604">IFERROR(INDEX(data!E$3:E$3000, SMALL(IF(ISBLANK($F$3),IF(data!$D$3:$D$3000=$D$3,ROW(data!E$3:E$3000)-ROW(data!E$3)+1),IF(data!$D$3:$D$3000=$D$3,IF(data!$E$3:$E$3000=$F$3, ROW(data!E$3:E$3000)-ROW(data!E$3)+1))),ROWS(data!E$3:E601))),"")</f>
        <v/>
      </c>
      <c r="E604" s="85" t="str">
        <f t="array" ref="E604">IFERROR(INDEX(data!F$3:F$3000, SMALL(IF(ISBLANK($F$3),IF(data!$D$3:$D$3000=$D$3,ROW(data!F$3:F$3000)-ROW(data!F$3)+1),IF(data!$D$3:$D$3000=$D$3,IF(data!$E$3:$E$3000=$F$3, ROW(data!F$3:F$3000)-ROW(data!F$3)+1))),ROWS(data!F$3:F601))),"")</f>
        <v/>
      </c>
      <c r="F604" s="85" t="str">
        <f t="array" ref="F604">IFERROR(INDEX(data!G$3:G$3000, SMALL(IF(ISBLANK($F$3),IF(data!$D$3:$D$3000=$D$3,ROW(data!G$3:G$3000)-ROW(data!G$3)+1),IF(data!$D$3:$D$3000=$D$3,IF(data!$E$3:$E$3000=$F$3, ROW(data!G$3:G$3000)-ROW(data!G$3)+1))),ROWS(data!G$3:G601))),"")</f>
        <v/>
      </c>
      <c r="G604" s="85" t="str">
        <f t="shared" si="9"/>
        <v/>
      </c>
    </row>
    <row r="605" spans="1:7">
      <c r="A605" s="88" t="str">
        <f t="array" ref="A605">IFERROR(INDEX(data!A$3:A$3000, SMALL(IF(ISBLANK($F$3),IF(data!$D$3:$D$3000=$D$3,ROW(data!A$3:A$3000)-ROW(data!A$3)+1),IF(data!$D$3:$D$3000=$D$3,IF(data!$E$3:$E$3000=$F$3, ROW(data!A$3:A$3000)-ROW(data!A$3)+1))),ROWS(data!A$3:A602))),"")</f>
        <v/>
      </c>
      <c r="B605" s="89" t="str">
        <f t="array" ref="B605">IFERROR(INDEX(data!B$3:B$3000, SMALL(IF(ISBLANK($F$3),IF(data!$D$3:$D$3000=$D$3,ROW(data!B$3:B$3000)-ROW(data!B$3)+1),IF(data!$D$3:$D$3000=$D$3,IF(data!$E$3:$E$3000=$F$3, ROW(data!B$3:B$3000)-ROW(data!B$3)+1))),ROWS(data!B$3:B602))),"")</f>
        <v/>
      </c>
      <c r="C605" s="84" t="str">
        <f t="array" ref="C605">IFERROR(INDEX(data!C$3:C$3000, SMALL(IF(ISBLANK($F$3),IF(data!$D$3:$D$3000=$D$3,ROW(data!C$3:C$3000)-ROW(data!C$3)+1),IF(data!$D$3:$D$3000=$D$3,IF(data!$E$3:$E$3000=$F$3, ROW(data!C$3:C$3000)-ROW(data!C$3)+1))),ROWS(data!C$3:C602))),"")</f>
        <v/>
      </c>
      <c r="D605" s="90" t="str">
        <f t="array" ref="D605">IFERROR(INDEX(data!E$3:E$3000, SMALL(IF(ISBLANK($F$3),IF(data!$D$3:$D$3000=$D$3,ROW(data!E$3:E$3000)-ROW(data!E$3)+1),IF(data!$D$3:$D$3000=$D$3,IF(data!$E$3:$E$3000=$F$3, ROW(data!E$3:E$3000)-ROW(data!E$3)+1))),ROWS(data!E$3:E602))),"")</f>
        <v/>
      </c>
      <c r="E605" s="85" t="str">
        <f t="array" ref="E605">IFERROR(INDEX(data!F$3:F$3000, SMALL(IF(ISBLANK($F$3),IF(data!$D$3:$D$3000=$D$3,ROW(data!F$3:F$3000)-ROW(data!F$3)+1),IF(data!$D$3:$D$3000=$D$3,IF(data!$E$3:$E$3000=$F$3, ROW(data!F$3:F$3000)-ROW(data!F$3)+1))),ROWS(data!F$3:F602))),"")</f>
        <v/>
      </c>
      <c r="F605" s="85" t="str">
        <f t="array" ref="F605">IFERROR(INDEX(data!G$3:G$3000, SMALL(IF(ISBLANK($F$3),IF(data!$D$3:$D$3000=$D$3,ROW(data!G$3:G$3000)-ROW(data!G$3)+1),IF(data!$D$3:$D$3000=$D$3,IF(data!$E$3:$E$3000=$F$3, ROW(data!G$3:G$3000)-ROW(data!G$3)+1))),ROWS(data!G$3:G602))),"")</f>
        <v/>
      </c>
      <c r="G605" s="85" t="str">
        <f t="shared" si="9"/>
        <v/>
      </c>
    </row>
    <row r="606" spans="1:7">
      <c r="A606" s="91" t="str">
        <f t="array" ref="A606">IFERROR(INDEX(data!A$3:A$3000, SMALL(IF(ISBLANK($F$3),IF(data!$D$3:$D$3000=$D$3,ROW(data!A$3:A$3000)-ROW(data!A$3)+1),IF(data!$D$3:$D$3000=$D$3,IF(data!$E$3:$E$3000=$F$3, ROW(data!A$3:A$3000)-ROW(data!A$3)+1))),ROWS(data!A$3:A603))),"")</f>
        <v/>
      </c>
      <c r="B606" s="92" t="str">
        <f t="array" ref="B606">IFERROR(INDEX(data!B$3:B$3000, SMALL(IF(ISBLANK($F$3),IF(data!$D$3:$D$3000=$D$3,ROW(data!B$3:B$3000)-ROW(data!B$3)+1),IF(data!$D$3:$D$3000=$D$3,IF(data!$E$3:$E$3000=$F$3, ROW(data!B$3:B$3000)-ROW(data!B$3)+1))),ROWS(data!B$3:B603))),"")</f>
        <v/>
      </c>
      <c r="C606" s="92" t="str">
        <f t="array" ref="C606">IFERROR(INDEX(data!C$3:C$3000, SMALL(IF(ISBLANK($F$3),IF(data!$D$3:$D$3000=$D$3,ROW(data!C$3:C$3000)-ROW(data!C$3)+1),IF(data!$D$3:$D$3000=$D$3,IF(data!$E$3:$E$3000=$F$3, ROW(data!C$3:C$3000)-ROW(data!C$3)+1))),ROWS(data!C$3:C603))),"")</f>
        <v/>
      </c>
      <c r="D606" s="91" t="str">
        <f t="array" ref="D606">IFERROR(INDEX(data!E$3:E$3000, SMALL(IF(ISBLANK($F$3),IF(data!$D$3:$D$3000=$D$3,ROW(data!E$3:E$3000)-ROW(data!E$3)+1),IF(data!$D$3:$D$3000=$D$3,IF(data!$E$3:$E$3000=$F$3, ROW(data!E$3:E$3000)-ROW(data!E$3)+1))),ROWS(data!E$3:E603))),"")</f>
        <v/>
      </c>
      <c r="E606" s="85" t="str">
        <f t="array" ref="E606">IFERROR(INDEX(data!F$3:F$3000, SMALL(IF(ISBLANK($F$3),IF(data!$D$3:$D$3000=$D$3,ROW(data!F$3:F$3000)-ROW(data!F$3)+1),IF(data!$D$3:$D$3000=$D$3,IF(data!$E$3:$E$3000=$F$3, ROW(data!F$3:F$3000)-ROW(data!F$3)+1))),ROWS(data!F$3:F603))),"")</f>
        <v/>
      </c>
      <c r="F606" s="85" t="str">
        <f t="array" ref="F606">IFERROR(INDEX(data!G$3:G$3000, SMALL(IF(ISBLANK($F$3),IF(data!$D$3:$D$3000=$D$3,ROW(data!G$3:G$3000)-ROW(data!G$3)+1),IF(data!$D$3:$D$3000=$D$3,IF(data!$E$3:$E$3000=$F$3, ROW(data!G$3:G$3000)-ROW(data!G$3)+1))),ROWS(data!G$3:G603))),"")</f>
        <v/>
      </c>
      <c r="G606" s="85" t="str">
        <f t="shared" si="9"/>
        <v/>
      </c>
    </row>
    <row r="607" spans="1:7">
      <c r="A607" s="88" t="str">
        <f t="array" ref="A607">IFERROR(INDEX(data!A$3:A$3000, SMALL(IF(ISBLANK($F$3),IF(data!$D$3:$D$3000=$D$3,ROW(data!A$3:A$3000)-ROW(data!A$3)+1),IF(data!$D$3:$D$3000=$D$3,IF(data!$E$3:$E$3000=$F$3, ROW(data!A$3:A$3000)-ROW(data!A$3)+1))),ROWS(data!A$3:A604))),"")</f>
        <v/>
      </c>
      <c r="B607" s="89" t="str">
        <f t="array" ref="B607">IFERROR(INDEX(data!B$3:B$3000, SMALL(IF(ISBLANK($F$3),IF(data!$D$3:$D$3000=$D$3,ROW(data!B$3:B$3000)-ROW(data!B$3)+1),IF(data!$D$3:$D$3000=$D$3,IF(data!$E$3:$E$3000=$F$3, ROW(data!B$3:B$3000)-ROW(data!B$3)+1))),ROWS(data!B$3:B604))),"")</f>
        <v/>
      </c>
      <c r="C607" s="84" t="str">
        <f t="array" ref="C607">IFERROR(INDEX(data!C$3:C$3000, SMALL(IF(ISBLANK($F$3),IF(data!$D$3:$D$3000=$D$3,ROW(data!C$3:C$3000)-ROW(data!C$3)+1),IF(data!$D$3:$D$3000=$D$3,IF(data!$E$3:$E$3000=$F$3, ROW(data!C$3:C$3000)-ROW(data!C$3)+1))),ROWS(data!C$3:C604))),"")</f>
        <v/>
      </c>
      <c r="D607" s="90" t="str">
        <f t="array" ref="D607">IFERROR(INDEX(data!E$3:E$3000, SMALL(IF(ISBLANK($F$3),IF(data!$D$3:$D$3000=$D$3,ROW(data!E$3:E$3000)-ROW(data!E$3)+1),IF(data!$D$3:$D$3000=$D$3,IF(data!$E$3:$E$3000=$F$3, ROW(data!E$3:E$3000)-ROW(data!E$3)+1))),ROWS(data!E$3:E604))),"")</f>
        <v/>
      </c>
      <c r="E607" s="85" t="str">
        <f t="array" ref="E607">IFERROR(INDEX(data!F$3:F$3000, SMALL(IF(ISBLANK($F$3),IF(data!$D$3:$D$3000=$D$3,ROW(data!F$3:F$3000)-ROW(data!F$3)+1),IF(data!$D$3:$D$3000=$D$3,IF(data!$E$3:$E$3000=$F$3, ROW(data!F$3:F$3000)-ROW(data!F$3)+1))),ROWS(data!F$3:F604))),"")</f>
        <v/>
      </c>
      <c r="F607" s="85" t="str">
        <f t="array" ref="F607">IFERROR(INDEX(data!G$3:G$3000, SMALL(IF(ISBLANK($F$3),IF(data!$D$3:$D$3000=$D$3,ROW(data!G$3:G$3000)-ROW(data!G$3)+1),IF(data!$D$3:$D$3000=$D$3,IF(data!$E$3:$E$3000=$F$3, ROW(data!G$3:G$3000)-ROW(data!G$3)+1))),ROWS(data!G$3:G604))),"")</f>
        <v/>
      </c>
      <c r="G607" s="85" t="str">
        <f t="shared" si="9"/>
        <v/>
      </c>
    </row>
    <row r="608" spans="1:7">
      <c r="A608" s="91" t="str">
        <f t="array" ref="A608">IFERROR(INDEX(data!A$3:A$3000, SMALL(IF(ISBLANK($F$3),IF(data!$D$3:$D$3000=$D$3,ROW(data!A$3:A$3000)-ROW(data!A$3)+1),IF(data!$D$3:$D$3000=$D$3,IF(data!$E$3:$E$3000=$F$3, ROW(data!A$3:A$3000)-ROW(data!A$3)+1))),ROWS(data!A$3:A605))),"")</f>
        <v/>
      </c>
      <c r="B608" s="92" t="str">
        <f t="array" ref="B608">IFERROR(INDEX(data!B$3:B$3000, SMALL(IF(ISBLANK($F$3),IF(data!$D$3:$D$3000=$D$3,ROW(data!B$3:B$3000)-ROW(data!B$3)+1),IF(data!$D$3:$D$3000=$D$3,IF(data!$E$3:$E$3000=$F$3, ROW(data!B$3:B$3000)-ROW(data!B$3)+1))),ROWS(data!B$3:B605))),"")</f>
        <v/>
      </c>
      <c r="C608" s="92" t="str">
        <f t="array" ref="C608">IFERROR(INDEX(data!C$3:C$3000, SMALL(IF(ISBLANK($F$3),IF(data!$D$3:$D$3000=$D$3,ROW(data!C$3:C$3000)-ROW(data!C$3)+1),IF(data!$D$3:$D$3000=$D$3,IF(data!$E$3:$E$3000=$F$3, ROW(data!C$3:C$3000)-ROW(data!C$3)+1))),ROWS(data!C$3:C605))),"")</f>
        <v/>
      </c>
      <c r="D608" s="91" t="str">
        <f t="array" ref="D608">IFERROR(INDEX(data!E$3:E$3000, SMALL(IF(ISBLANK($F$3),IF(data!$D$3:$D$3000=$D$3,ROW(data!E$3:E$3000)-ROW(data!E$3)+1),IF(data!$D$3:$D$3000=$D$3,IF(data!$E$3:$E$3000=$F$3, ROW(data!E$3:E$3000)-ROW(data!E$3)+1))),ROWS(data!E$3:E605))),"")</f>
        <v/>
      </c>
      <c r="E608" s="85" t="str">
        <f t="array" ref="E608">IFERROR(INDEX(data!F$3:F$3000, SMALL(IF(ISBLANK($F$3),IF(data!$D$3:$D$3000=$D$3,ROW(data!F$3:F$3000)-ROW(data!F$3)+1),IF(data!$D$3:$D$3000=$D$3,IF(data!$E$3:$E$3000=$F$3, ROW(data!F$3:F$3000)-ROW(data!F$3)+1))),ROWS(data!F$3:F605))),"")</f>
        <v/>
      </c>
      <c r="F608" s="85" t="str">
        <f t="array" ref="F608">IFERROR(INDEX(data!G$3:G$3000, SMALL(IF(ISBLANK($F$3),IF(data!$D$3:$D$3000=$D$3,ROW(data!G$3:G$3000)-ROW(data!G$3)+1),IF(data!$D$3:$D$3000=$D$3,IF(data!$E$3:$E$3000=$F$3, ROW(data!G$3:G$3000)-ROW(data!G$3)+1))),ROWS(data!G$3:G605))),"")</f>
        <v/>
      </c>
      <c r="G608" s="85" t="str">
        <f t="shared" si="9"/>
        <v/>
      </c>
    </row>
    <row r="609" spans="1:7">
      <c r="A609" s="88" t="str">
        <f t="array" ref="A609">IFERROR(INDEX(data!A$3:A$3000, SMALL(IF(ISBLANK($F$3),IF(data!$D$3:$D$3000=$D$3,ROW(data!A$3:A$3000)-ROW(data!A$3)+1),IF(data!$D$3:$D$3000=$D$3,IF(data!$E$3:$E$3000=$F$3, ROW(data!A$3:A$3000)-ROW(data!A$3)+1))),ROWS(data!A$3:A606))),"")</f>
        <v/>
      </c>
      <c r="B609" s="89" t="str">
        <f t="array" ref="B609">IFERROR(INDEX(data!B$3:B$3000, SMALL(IF(ISBLANK($F$3),IF(data!$D$3:$D$3000=$D$3,ROW(data!B$3:B$3000)-ROW(data!B$3)+1),IF(data!$D$3:$D$3000=$D$3,IF(data!$E$3:$E$3000=$F$3, ROW(data!B$3:B$3000)-ROW(data!B$3)+1))),ROWS(data!B$3:B606))),"")</f>
        <v/>
      </c>
      <c r="C609" s="84" t="str">
        <f t="array" ref="C609">IFERROR(INDEX(data!C$3:C$3000, SMALL(IF(ISBLANK($F$3),IF(data!$D$3:$D$3000=$D$3,ROW(data!C$3:C$3000)-ROW(data!C$3)+1),IF(data!$D$3:$D$3000=$D$3,IF(data!$E$3:$E$3000=$F$3, ROW(data!C$3:C$3000)-ROW(data!C$3)+1))),ROWS(data!C$3:C606))),"")</f>
        <v/>
      </c>
      <c r="D609" s="90" t="str">
        <f t="array" ref="D609">IFERROR(INDEX(data!E$3:E$3000, SMALL(IF(ISBLANK($F$3),IF(data!$D$3:$D$3000=$D$3,ROW(data!E$3:E$3000)-ROW(data!E$3)+1),IF(data!$D$3:$D$3000=$D$3,IF(data!$E$3:$E$3000=$F$3, ROW(data!E$3:E$3000)-ROW(data!E$3)+1))),ROWS(data!E$3:E606))),"")</f>
        <v/>
      </c>
      <c r="E609" s="85" t="str">
        <f t="array" ref="E609">IFERROR(INDEX(data!F$3:F$3000, SMALL(IF(ISBLANK($F$3),IF(data!$D$3:$D$3000=$D$3,ROW(data!F$3:F$3000)-ROW(data!F$3)+1),IF(data!$D$3:$D$3000=$D$3,IF(data!$E$3:$E$3000=$F$3, ROW(data!F$3:F$3000)-ROW(data!F$3)+1))),ROWS(data!F$3:F606))),"")</f>
        <v/>
      </c>
      <c r="F609" s="85" t="str">
        <f t="array" ref="F609">IFERROR(INDEX(data!G$3:G$3000, SMALL(IF(ISBLANK($F$3),IF(data!$D$3:$D$3000=$D$3,ROW(data!G$3:G$3000)-ROW(data!G$3)+1),IF(data!$D$3:$D$3000=$D$3,IF(data!$E$3:$E$3000=$F$3, ROW(data!G$3:G$3000)-ROW(data!G$3)+1))),ROWS(data!G$3:G606))),"")</f>
        <v/>
      </c>
      <c r="G609" s="85" t="str">
        <f t="shared" si="9"/>
        <v/>
      </c>
    </row>
    <row r="610" spans="1:7">
      <c r="A610" s="91" t="str">
        <f t="array" ref="A610">IFERROR(INDEX(data!A$3:A$3000, SMALL(IF(ISBLANK($F$3),IF(data!$D$3:$D$3000=$D$3,ROW(data!A$3:A$3000)-ROW(data!A$3)+1),IF(data!$D$3:$D$3000=$D$3,IF(data!$E$3:$E$3000=$F$3, ROW(data!A$3:A$3000)-ROW(data!A$3)+1))),ROWS(data!A$3:A607))),"")</f>
        <v/>
      </c>
      <c r="B610" s="92" t="str">
        <f t="array" ref="B610">IFERROR(INDEX(data!B$3:B$3000, SMALL(IF(ISBLANK($F$3),IF(data!$D$3:$D$3000=$D$3,ROW(data!B$3:B$3000)-ROW(data!B$3)+1),IF(data!$D$3:$D$3000=$D$3,IF(data!$E$3:$E$3000=$F$3, ROW(data!B$3:B$3000)-ROW(data!B$3)+1))),ROWS(data!B$3:B607))),"")</f>
        <v/>
      </c>
      <c r="C610" s="92" t="str">
        <f t="array" ref="C610">IFERROR(INDEX(data!C$3:C$3000, SMALL(IF(ISBLANK($F$3),IF(data!$D$3:$D$3000=$D$3,ROW(data!C$3:C$3000)-ROW(data!C$3)+1),IF(data!$D$3:$D$3000=$D$3,IF(data!$E$3:$E$3000=$F$3, ROW(data!C$3:C$3000)-ROW(data!C$3)+1))),ROWS(data!C$3:C607))),"")</f>
        <v/>
      </c>
      <c r="D610" s="91" t="str">
        <f t="array" ref="D610">IFERROR(INDEX(data!E$3:E$3000, SMALL(IF(ISBLANK($F$3),IF(data!$D$3:$D$3000=$D$3,ROW(data!E$3:E$3000)-ROW(data!E$3)+1),IF(data!$D$3:$D$3000=$D$3,IF(data!$E$3:$E$3000=$F$3, ROW(data!E$3:E$3000)-ROW(data!E$3)+1))),ROWS(data!E$3:E607))),"")</f>
        <v/>
      </c>
      <c r="E610" s="85" t="str">
        <f t="array" ref="E610">IFERROR(INDEX(data!F$3:F$3000, SMALL(IF(ISBLANK($F$3),IF(data!$D$3:$D$3000=$D$3,ROW(data!F$3:F$3000)-ROW(data!F$3)+1),IF(data!$D$3:$D$3000=$D$3,IF(data!$E$3:$E$3000=$F$3, ROW(data!F$3:F$3000)-ROW(data!F$3)+1))),ROWS(data!F$3:F607))),"")</f>
        <v/>
      </c>
      <c r="F610" s="85" t="str">
        <f t="array" ref="F610">IFERROR(INDEX(data!G$3:G$3000, SMALL(IF(ISBLANK($F$3),IF(data!$D$3:$D$3000=$D$3,ROW(data!G$3:G$3000)-ROW(data!G$3)+1),IF(data!$D$3:$D$3000=$D$3,IF(data!$E$3:$E$3000=$F$3, ROW(data!G$3:G$3000)-ROW(data!G$3)+1))),ROWS(data!G$3:G607))),"")</f>
        <v/>
      </c>
      <c r="G610" s="85" t="str">
        <f t="shared" si="9"/>
        <v/>
      </c>
    </row>
    <row r="611" spans="1:7">
      <c r="A611" s="88" t="str">
        <f t="array" ref="A611">IFERROR(INDEX(data!A$3:A$3000, SMALL(IF(ISBLANK($F$3),IF(data!$D$3:$D$3000=$D$3,ROW(data!A$3:A$3000)-ROW(data!A$3)+1),IF(data!$D$3:$D$3000=$D$3,IF(data!$E$3:$E$3000=$F$3, ROW(data!A$3:A$3000)-ROW(data!A$3)+1))),ROWS(data!A$3:A608))),"")</f>
        <v/>
      </c>
      <c r="B611" s="89" t="str">
        <f t="array" ref="B611">IFERROR(INDEX(data!B$3:B$3000, SMALL(IF(ISBLANK($F$3),IF(data!$D$3:$D$3000=$D$3,ROW(data!B$3:B$3000)-ROW(data!B$3)+1),IF(data!$D$3:$D$3000=$D$3,IF(data!$E$3:$E$3000=$F$3, ROW(data!B$3:B$3000)-ROW(data!B$3)+1))),ROWS(data!B$3:B608))),"")</f>
        <v/>
      </c>
      <c r="C611" s="84" t="str">
        <f t="array" ref="C611">IFERROR(INDEX(data!C$3:C$3000, SMALL(IF(ISBLANK($F$3),IF(data!$D$3:$D$3000=$D$3,ROW(data!C$3:C$3000)-ROW(data!C$3)+1),IF(data!$D$3:$D$3000=$D$3,IF(data!$E$3:$E$3000=$F$3, ROW(data!C$3:C$3000)-ROW(data!C$3)+1))),ROWS(data!C$3:C608))),"")</f>
        <v/>
      </c>
      <c r="D611" s="90" t="str">
        <f t="array" ref="D611">IFERROR(INDEX(data!E$3:E$3000, SMALL(IF(ISBLANK($F$3),IF(data!$D$3:$D$3000=$D$3,ROW(data!E$3:E$3000)-ROW(data!E$3)+1),IF(data!$D$3:$D$3000=$D$3,IF(data!$E$3:$E$3000=$F$3, ROW(data!E$3:E$3000)-ROW(data!E$3)+1))),ROWS(data!E$3:E608))),"")</f>
        <v/>
      </c>
      <c r="E611" s="85" t="str">
        <f t="array" ref="E611">IFERROR(INDEX(data!F$3:F$3000, SMALL(IF(ISBLANK($F$3),IF(data!$D$3:$D$3000=$D$3,ROW(data!F$3:F$3000)-ROW(data!F$3)+1),IF(data!$D$3:$D$3000=$D$3,IF(data!$E$3:$E$3000=$F$3, ROW(data!F$3:F$3000)-ROW(data!F$3)+1))),ROWS(data!F$3:F608))),"")</f>
        <v/>
      </c>
      <c r="F611" s="85" t="str">
        <f t="array" ref="F611">IFERROR(INDEX(data!G$3:G$3000, SMALL(IF(ISBLANK($F$3),IF(data!$D$3:$D$3000=$D$3,ROW(data!G$3:G$3000)-ROW(data!G$3)+1),IF(data!$D$3:$D$3000=$D$3,IF(data!$E$3:$E$3000=$F$3, ROW(data!G$3:G$3000)-ROW(data!G$3)+1))),ROWS(data!G$3:G608))),"")</f>
        <v/>
      </c>
      <c r="G611" s="85" t="str">
        <f t="shared" si="9"/>
        <v/>
      </c>
    </row>
    <row r="612" spans="1:7">
      <c r="A612" s="91" t="str">
        <f t="array" ref="A612">IFERROR(INDEX(data!A$3:A$3000, SMALL(IF(ISBLANK($F$3),IF(data!$D$3:$D$3000=$D$3,ROW(data!A$3:A$3000)-ROW(data!A$3)+1),IF(data!$D$3:$D$3000=$D$3,IF(data!$E$3:$E$3000=$F$3, ROW(data!A$3:A$3000)-ROW(data!A$3)+1))),ROWS(data!A$3:A609))),"")</f>
        <v/>
      </c>
      <c r="B612" s="92" t="str">
        <f t="array" ref="B612">IFERROR(INDEX(data!B$3:B$3000, SMALL(IF(ISBLANK($F$3),IF(data!$D$3:$D$3000=$D$3,ROW(data!B$3:B$3000)-ROW(data!B$3)+1),IF(data!$D$3:$D$3000=$D$3,IF(data!$E$3:$E$3000=$F$3, ROW(data!B$3:B$3000)-ROW(data!B$3)+1))),ROWS(data!B$3:B609))),"")</f>
        <v/>
      </c>
      <c r="C612" s="92" t="str">
        <f t="array" ref="C612">IFERROR(INDEX(data!C$3:C$3000, SMALL(IF(ISBLANK($F$3),IF(data!$D$3:$D$3000=$D$3,ROW(data!C$3:C$3000)-ROW(data!C$3)+1),IF(data!$D$3:$D$3000=$D$3,IF(data!$E$3:$E$3000=$F$3, ROW(data!C$3:C$3000)-ROW(data!C$3)+1))),ROWS(data!C$3:C609))),"")</f>
        <v/>
      </c>
      <c r="D612" s="91" t="str">
        <f t="array" ref="D612">IFERROR(INDEX(data!E$3:E$3000, SMALL(IF(ISBLANK($F$3),IF(data!$D$3:$D$3000=$D$3,ROW(data!E$3:E$3000)-ROW(data!E$3)+1),IF(data!$D$3:$D$3000=$D$3,IF(data!$E$3:$E$3000=$F$3, ROW(data!E$3:E$3000)-ROW(data!E$3)+1))),ROWS(data!E$3:E609))),"")</f>
        <v/>
      </c>
      <c r="E612" s="85" t="str">
        <f t="array" ref="E612">IFERROR(INDEX(data!F$3:F$3000, SMALL(IF(ISBLANK($F$3),IF(data!$D$3:$D$3000=$D$3,ROW(data!F$3:F$3000)-ROW(data!F$3)+1),IF(data!$D$3:$D$3000=$D$3,IF(data!$E$3:$E$3000=$F$3, ROW(data!F$3:F$3000)-ROW(data!F$3)+1))),ROWS(data!F$3:F609))),"")</f>
        <v/>
      </c>
      <c r="F612" s="85" t="str">
        <f t="array" ref="F612">IFERROR(INDEX(data!G$3:G$3000, SMALL(IF(ISBLANK($F$3),IF(data!$D$3:$D$3000=$D$3,ROW(data!G$3:G$3000)-ROW(data!G$3)+1),IF(data!$D$3:$D$3000=$D$3,IF(data!$E$3:$E$3000=$F$3, ROW(data!G$3:G$3000)-ROW(data!G$3)+1))),ROWS(data!G$3:G609))),"")</f>
        <v/>
      </c>
      <c r="G612" s="85" t="str">
        <f t="shared" si="9"/>
        <v/>
      </c>
    </row>
    <row r="613" spans="1:7">
      <c r="A613" s="88" t="str">
        <f t="array" ref="A613">IFERROR(INDEX(data!A$3:A$3000, SMALL(IF(ISBLANK($F$3),IF(data!$D$3:$D$3000=$D$3,ROW(data!A$3:A$3000)-ROW(data!A$3)+1),IF(data!$D$3:$D$3000=$D$3,IF(data!$E$3:$E$3000=$F$3, ROW(data!A$3:A$3000)-ROW(data!A$3)+1))),ROWS(data!A$3:A610))),"")</f>
        <v/>
      </c>
      <c r="B613" s="89" t="str">
        <f t="array" ref="B613">IFERROR(INDEX(data!B$3:B$3000, SMALL(IF(ISBLANK($F$3),IF(data!$D$3:$D$3000=$D$3,ROW(data!B$3:B$3000)-ROW(data!B$3)+1),IF(data!$D$3:$D$3000=$D$3,IF(data!$E$3:$E$3000=$F$3, ROW(data!B$3:B$3000)-ROW(data!B$3)+1))),ROWS(data!B$3:B610))),"")</f>
        <v/>
      </c>
      <c r="C613" s="84" t="str">
        <f t="array" ref="C613">IFERROR(INDEX(data!C$3:C$3000, SMALL(IF(ISBLANK($F$3),IF(data!$D$3:$D$3000=$D$3,ROW(data!C$3:C$3000)-ROW(data!C$3)+1),IF(data!$D$3:$D$3000=$D$3,IF(data!$E$3:$E$3000=$F$3, ROW(data!C$3:C$3000)-ROW(data!C$3)+1))),ROWS(data!C$3:C610))),"")</f>
        <v/>
      </c>
      <c r="D613" s="90" t="str">
        <f t="array" ref="D613">IFERROR(INDEX(data!E$3:E$3000, SMALL(IF(ISBLANK($F$3),IF(data!$D$3:$D$3000=$D$3,ROW(data!E$3:E$3000)-ROW(data!E$3)+1),IF(data!$D$3:$D$3000=$D$3,IF(data!$E$3:$E$3000=$F$3, ROW(data!E$3:E$3000)-ROW(data!E$3)+1))),ROWS(data!E$3:E610))),"")</f>
        <v/>
      </c>
      <c r="E613" s="85" t="str">
        <f t="array" ref="E613">IFERROR(INDEX(data!F$3:F$3000, SMALL(IF(ISBLANK($F$3),IF(data!$D$3:$D$3000=$D$3,ROW(data!F$3:F$3000)-ROW(data!F$3)+1),IF(data!$D$3:$D$3000=$D$3,IF(data!$E$3:$E$3000=$F$3, ROW(data!F$3:F$3000)-ROW(data!F$3)+1))),ROWS(data!F$3:F610))),"")</f>
        <v/>
      </c>
      <c r="F613" s="85" t="str">
        <f t="array" ref="F613">IFERROR(INDEX(data!G$3:G$3000, SMALL(IF(ISBLANK($F$3),IF(data!$D$3:$D$3000=$D$3,ROW(data!G$3:G$3000)-ROW(data!G$3)+1),IF(data!$D$3:$D$3000=$D$3,IF(data!$E$3:$E$3000=$F$3, ROW(data!G$3:G$3000)-ROW(data!G$3)+1))),ROWS(data!G$3:G610))),"")</f>
        <v/>
      </c>
      <c r="G613" s="85" t="str">
        <f t="shared" si="9"/>
        <v/>
      </c>
    </row>
    <row r="614" spans="1:7">
      <c r="A614" s="91" t="str">
        <f t="array" ref="A614">IFERROR(INDEX(data!A$3:A$3000, SMALL(IF(ISBLANK($F$3),IF(data!$D$3:$D$3000=$D$3,ROW(data!A$3:A$3000)-ROW(data!A$3)+1),IF(data!$D$3:$D$3000=$D$3,IF(data!$E$3:$E$3000=$F$3, ROW(data!A$3:A$3000)-ROW(data!A$3)+1))),ROWS(data!A$3:A611))),"")</f>
        <v/>
      </c>
      <c r="B614" s="92" t="str">
        <f t="array" ref="B614">IFERROR(INDEX(data!B$3:B$3000, SMALL(IF(ISBLANK($F$3),IF(data!$D$3:$D$3000=$D$3,ROW(data!B$3:B$3000)-ROW(data!B$3)+1),IF(data!$D$3:$D$3000=$D$3,IF(data!$E$3:$E$3000=$F$3, ROW(data!B$3:B$3000)-ROW(data!B$3)+1))),ROWS(data!B$3:B611))),"")</f>
        <v/>
      </c>
      <c r="C614" s="92" t="str">
        <f t="array" ref="C614">IFERROR(INDEX(data!C$3:C$3000, SMALL(IF(ISBLANK($F$3),IF(data!$D$3:$D$3000=$D$3,ROW(data!C$3:C$3000)-ROW(data!C$3)+1),IF(data!$D$3:$D$3000=$D$3,IF(data!$E$3:$E$3000=$F$3, ROW(data!C$3:C$3000)-ROW(data!C$3)+1))),ROWS(data!C$3:C611))),"")</f>
        <v/>
      </c>
      <c r="D614" s="91" t="str">
        <f t="array" ref="D614">IFERROR(INDEX(data!E$3:E$3000, SMALL(IF(ISBLANK($F$3),IF(data!$D$3:$D$3000=$D$3,ROW(data!E$3:E$3000)-ROW(data!E$3)+1),IF(data!$D$3:$D$3000=$D$3,IF(data!$E$3:$E$3000=$F$3, ROW(data!E$3:E$3000)-ROW(data!E$3)+1))),ROWS(data!E$3:E611))),"")</f>
        <v/>
      </c>
      <c r="E614" s="85" t="str">
        <f t="array" ref="E614">IFERROR(INDEX(data!F$3:F$3000, SMALL(IF(ISBLANK($F$3),IF(data!$D$3:$D$3000=$D$3,ROW(data!F$3:F$3000)-ROW(data!F$3)+1),IF(data!$D$3:$D$3000=$D$3,IF(data!$E$3:$E$3000=$F$3, ROW(data!F$3:F$3000)-ROW(data!F$3)+1))),ROWS(data!F$3:F611))),"")</f>
        <v/>
      </c>
      <c r="F614" s="85" t="str">
        <f t="array" ref="F614">IFERROR(INDEX(data!G$3:G$3000, SMALL(IF(ISBLANK($F$3),IF(data!$D$3:$D$3000=$D$3,ROW(data!G$3:G$3000)-ROW(data!G$3)+1),IF(data!$D$3:$D$3000=$D$3,IF(data!$E$3:$E$3000=$F$3, ROW(data!G$3:G$3000)-ROW(data!G$3)+1))),ROWS(data!G$3:G611))),"")</f>
        <v/>
      </c>
      <c r="G614" s="85" t="str">
        <f t="shared" si="9"/>
        <v/>
      </c>
    </row>
    <row r="615" spans="1:7">
      <c r="A615" s="88" t="str">
        <f t="array" ref="A615">IFERROR(INDEX(data!A$3:A$3000, SMALL(IF(ISBLANK($F$3),IF(data!$D$3:$D$3000=$D$3,ROW(data!A$3:A$3000)-ROW(data!A$3)+1),IF(data!$D$3:$D$3000=$D$3,IF(data!$E$3:$E$3000=$F$3, ROW(data!A$3:A$3000)-ROW(data!A$3)+1))),ROWS(data!A$3:A612))),"")</f>
        <v/>
      </c>
      <c r="B615" s="89" t="str">
        <f t="array" ref="B615">IFERROR(INDEX(data!B$3:B$3000, SMALL(IF(ISBLANK($F$3),IF(data!$D$3:$D$3000=$D$3,ROW(data!B$3:B$3000)-ROW(data!B$3)+1),IF(data!$D$3:$D$3000=$D$3,IF(data!$E$3:$E$3000=$F$3, ROW(data!B$3:B$3000)-ROW(data!B$3)+1))),ROWS(data!B$3:B612))),"")</f>
        <v/>
      </c>
      <c r="C615" s="84" t="str">
        <f t="array" ref="C615">IFERROR(INDEX(data!C$3:C$3000, SMALL(IF(ISBLANK($F$3),IF(data!$D$3:$D$3000=$D$3,ROW(data!C$3:C$3000)-ROW(data!C$3)+1),IF(data!$D$3:$D$3000=$D$3,IF(data!$E$3:$E$3000=$F$3, ROW(data!C$3:C$3000)-ROW(data!C$3)+1))),ROWS(data!C$3:C612))),"")</f>
        <v/>
      </c>
      <c r="D615" s="90" t="str">
        <f t="array" ref="D615">IFERROR(INDEX(data!E$3:E$3000, SMALL(IF(ISBLANK($F$3),IF(data!$D$3:$D$3000=$D$3,ROW(data!E$3:E$3000)-ROW(data!E$3)+1),IF(data!$D$3:$D$3000=$D$3,IF(data!$E$3:$E$3000=$F$3, ROW(data!E$3:E$3000)-ROW(data!E$3)+1))),ROWS(data!E$3:E612))),"")</f>
        <v/>
      </c>
      <c r="E615" s="85" t="str">
        <f t="array" ref="E615">IFERROR(INDEX(data!F$3:F$3000, SMALL(IF(ISBLANK($F$3),IF(data!$D$3:$D$3000=$D$3,ROW(data!F$3:F$3000)-ROW(data!F$3)+1),IF(data!$D$3:$D$3000=$D$3,IF(data!$E$3:$E$3000=$F$3, ROW(data!F$3:F$3000)-ROW(data!F$3)+1))),ROWS(data!F$3:F612))),"")</f>
        <v/>
      </c>
      <c r="F615" s="85" t="str">
        <f t="array" ref="F615">IFERROR(INDEX(data!G$3:G$3000, SMALL(IF(ISBLANK($F$3),IF(data!$D$3:$D$3000=$D$3,ROW(data!G$3:G$3000)-ROW(data!G$3)+1),IF(data!$D$3:$D$3000=$D$3,IF(data!$E$3:$E$3000=$F$3, ROW(data!G$3:G$3000)-ROW(data!G$3)+1))),ROWS(data!G$3:G612))),"")</f>
        <v/>
      </c>
      <c r="G615" s="85" t="str">
        <f t="shared" si="9"/>
        <v/>
      </c>
    </row>
    <row r="616" spans="1:7">
      <c r="A616" s="91" t="str">
        <f t="array" ref="A616">IFERROR(INDEX(data!A$3:A$3000, SMALL(IF(ISBLANK($F$3),IF(data!$D$3:$D$3000=$D$3,ROW(data!A$3:A$3000)-ROW(data!A$3)+1),IF(data!$D$3:$D$3000=$D$3,IF(data!$E$3:$E$3000=$F$3, ROW(data!A$3:A$3000)-ROW(data!A$3)+1))),ROWS(data!A$3:A613))),"")</f>
        <v/>
      </c>
      <c r="B616" s="92" t="str">
        <f t="array" ref="B616">IFERROR(INDEX(data!B$3:B$3000, SMALL(IF(ISBLANK($F$3),IF(data!$D$3:$D$3000=$D$3,ROW(data!B$3:B$3000)-ROW(data!B$3)+1),IF(data!$D$3:$D$3000=$D$3,IF(data!$E$3:$E$3000=$F$3, ROW(data!B$3:B$3000)-ROW(data!B$3)+1))),ROWS(data!B$3:B613))),"")</f>
        <v/>
      </c>
      <c r="C616" s="92" t="str">
        <f t="array" ref="C616">IFERROR(INDEX(data!C$3:C$3000, SMALL(IF(ISBLANK($F$3),IF(data!$D$3:$D$3000=$D$3,ROW(data!C$3:C$3000)-ROW(data!C$3)+1),IF(data!$D$3:$D$3000=$D$3,IF(data!$E$3:$E$3000=$F$3, ROW(data!C$3:C$3000)-ROW(data!C$3)+1))),ROWS(data!C$3:C613))),"")</f>
        <v/>
      </c>
      <c r="D616" s="91" t="str">
        <f t="array" ref="D616">IFERROR(INDEX(data!E$3:E$3000, SMALL(IF(ISBLANK($F$3),IF(data!$D$3:$D$3000=$D$3,ROW(data!E$3:E$3000)-ROW(data!E$3)+1),IF(data!$D$3:$D$3000=$D$3,IF(data!$E$3:$E$3000=$F$3, ROW(data!E$3:E$3000)-ROW(data!E$3)+1))),ROWS(data!E$3:E613))),"")</f>
        <v/>
      </c>
      <c r="E616" s="85" t="str">
        <f t="array" ref="E616">IFERROR(INDEX(data!F$3:F$3000, SMALL(IF(ISBLANK($F$3),IF(data!$D$3:$D$3000=$D$3,ROW(data!F$3:F$3000)-ROW(data!F$3)+1),IF(data!$D$3:$D$3000=$D$3,IF(data!$E$3:$E$3000=$F$3, ROW(data!F$3:F$3000)-ROW(data!F$3)+1))),ROWS(data!F$3:F613))),"")</f>
        <v/>
      </c>
      <c r="F616" s="85" t="str">
        <f t="array" ref="F616">IFERROR(INDEX(data!G$3:G$3000, SMALL(IF(ISBLANK($F$3),IF(data!$D$3:$D$3000=$D$3,ROW(data!G$3:G$3000)-ROW(data!G$3)+1),IF(data!$D$3:$D$3000=$D$3,IF(data!$E$3:$E$3000=$F$3, ROW(data!G$3:G$3000)-ROW(data!G$3)+1))),ROWS(data!G$3:G613))),"")</f>
        <v/>
      </c>
      <c r="G616" s="85" t="str">
        <f t="shared" si="9"/>
        <v/>
      </c>
    </row>
    <row r="617" spans="1:7">
      <c r="A617" s="88" t="str">
        <f t="array" ref="A617">IFERROR(INDEX(data!A$3:A$3000, SMALL(IF(ISBLANK($F$3),IF(data!$D$3:$D$3000=$D$3,ROW(data!A$3:A$3000)-ROW(data!A$3)+1),IF(data!$D$3:$D$3000=$D$3,IF(data!$E$3:$E$3000=$F$3, ROW(data!A$3:A$3000)-ROW(data!A$3)+1))),ROWS(data!A$3:A614))),"")</f>
        <v/>
      </c>
      <c r="B617" s="89" t="str">
        <f t="array" ref="B617">IFERROR(INDEX(data!B$3:B$3000, SMALL(IF(ISBLANK($F$3),IF(data!$D$3:$D$3000=$D$3,ROW(data!B$3:B$3000)-ROW(data!B$3)+1),IF(data!$D$3:$D$3000=$D$3,IF(data!$E$3:$E$3000=$F$3, ROW(data!B$3:B$3000)-ROW(data!B$3)+1))),ROWS(data!B$3:B614))),"")</f>
        <v/>
      </c>
      <c r="C617" s="84" t="str">
        <f t="array" ref="C617">IFERROR(INDEX(data!C$3:C$3000, SMALL(IF(ISBLANK($F$3),IF(data!$D$3:$D$3000=$D$3,ROW(data!C$3:C$3000)-ROW(data!C$3)+1),IF(data!$D$3:$D$3000=$D$3,IF(data!$E$3:$E$3000=$F$3, ROW(data!C$3:C$3000)-ROW(data!C$3)+1))),ROWS(data!C$3:C614))),"")</f>
        <v/>
      </c>
      <c r="D617" s="90" t="str">
        <f t="array" ref="D617">IFERROR(INDEX(data!E$3:E$3000, SMALL(IF(ISBLANK($F$3),IF(data!$D$3:$D$3000=$D$3,ROW(data!E$3:E$3000)-ROW(data!E$3)+1),IF(data!$D$3:$D$3000=$D$3,IF(data!$E$3:$E$3000=$F$3, ROW(data!E$3:E$3000)-ROW(data!E$3)+1))),ROWS(data!E$3:E614))),"")</f>
        <v/>
      </c>
      <c r="E617" s="85" t="str">
        <f t="array" ref="E617">IFERROR(INDEX(data!F$3:F$3000, SMALL(IF(ISBLANK($F$3),IF(data!$D$3:$D$3000=$D$3,ROW(data!F$3:F$3000)-ROW(data!F$3)+1),IF(data!$D$3:$D$3000=$D$3,IF(data!$E$3:$E$3000=$F$3, ROW(data!F$3:F$3000)-ROW(data!F$3)+1))),ROWS(data!F$3:F614))),"")</f>
        <v/>
      </c>
      <c r="F617" s="85" t="str">
        <f t="array" ref="F617">IFERROR(INDEX(data!G$3:G$3000, SMALL(IF(ISBLANK($F$3),IF(data!$D$3:$D$3000=$D$3,ROW(data!G$3:G$3000)-ROW(data!G$3)+1),IF(data!$D$3:$D$3000=$D$3,IF(data!$E$3:$E$3000=$F$3, ROW(data!G$3:G$3000)-ROW(data!G$3)+1))),ROWS(data!G$3:G614))),"")</f>
        <v/>
      </c>
      <c r="G617" s="85" t="str">
        <f t="shared" si="9"/>
        <v/>
      </c>
    </row>
    <row r="618" spans="1:7">
      <c r="A618" s="91" t="str">
        <f t="array" ref="A618">IFERROR(INDEX(data!A$3:A$3000, SMALL(IF(ISBLANK($F$3),IF(data!$D$3:$D$3000=$D$3,ROW(data!A$3:A$3000)-ROW(data!A$3)+1),IF(data!$D$3:$D$3000=$D$3,IF(data!$E$3:$E$3000=$F$3, ROW(data!A$3:A$3000)-ROW(data!A$3)+1))),ROWS(data!A$3:A615))),"")</f>
        <v/>
      </c>
      <c r="B618" s="92" t="str">
        <f t="array" ref="B618">IFERROR(INDEX(data!B$3:B$3000, SMALL(IF(ISBLANK($F$3),IF(data!$D$3:$D$3000=$D$3,ROW(data!B$3:B$3000)-ROW(data!B$3)+1),IF(data!$D$3:$D$3000=$D$3,IF(data!$E$3:$E$3000=$F$3, ROW(data!B$3:B$3000)-ROW(data!B$3)+1))),ROWS(data!B$3:B615))),"")</f>
        <v/>
      </c>
      <c r="C618" s="92" t="str">
        <f t="array" ref="C618">IFERROR(INDEX(data!C$3:C$3000, SMALL(IF(ISBLANK($F$3),IF(data!$D$3:$D$3000=$D$3,ROW(data!C$3:C$3000)-ROW(data!C$3)+1),IF(data!$D$3:$D$3000=$D$3,IF(data!$E$3:$E$3000=$F$3, ROW(data!C$3:C$3000)-ROW(data!C$3)+1))),ROWS(data!C$3:C615))),"")</f>
        <v/>
      </c>
      <c r="D618" s="91" t="str">
        <f t="array" ref="D618">IFERROR(INDEX(data!E$3:E$3000, SMALL(IF(ISBLANK($F$3),IF(data!$D$3:$D$3000=$D$3,ROW(data!E$3:E$3000)-ROW(data!E$3)+1),IF(data!$D$3:$D$3000=$D$3,IF(data!$E$3:$E$3000=$F$3, ROW(data!E$3:E$3000)-ROW(data!E$3)+1))),ROWS(data!E$3:E615))),"")</f>
        <v/>
      </c>
      <c r="E618" s="85" t="str">
        <f t="array" ref="E618">IFERROR(INDEX(data!F$3:F$3000, SMALL(IF(ISBLANK($F$3),IF(data!$D$3:$D$3000=$D$3,ROW(data!F$3:F$3000)-ROW(data!F$3)+1),IF(data!$D$3:$D$3000=$D$3,IF(data!$E$3:$E$3000=$F$3, ROW(data!F$3:F$3000)-ROW(data!F$3)+1))),ROWS(data!F$3:F615))),"")</f>
        <v/>
      </c>
      <c r="F618" s="85" t="str">
        <f t="array" ref="F618">IFERROR(INDEX(data!G$3:G$3000, SMALL(IF(ISBLANK($F$3),IF(data!$D$3:$D$3000=$D$3,ROW(data!G$3:G$3000)-ROW(data!G$3)+1),IF(data!$D$3:$D$3000=$D$3,IF(data!$E$3:$E$3000=$F$3, ROW(data!G$3:G$3000)-ROW(data!G$3)+1))),ROWS(data!G$3:G615))),"")</f>
        <v/>
      </c>
      <c r="G618" s="85" t="str">
        <f t="shared" si="9"/>
        <v/>
      </c>
    </row>
    <row r="619" spans="1:7">
      <c r="A619" s="88" t="str">
        <f t="array" ref="A619">IFERROR(INDEX(data!A$3:A$3000, SMALL(IF(ISBLANK($F$3),IF(data!$D$3:$D$3000=$D$3,ROW(data!A$3:A$3000)-ROW(data!A$3)+1),IF(data!$D$3:$D$3000=$D$3,IF(data!$E$3:$E$3000=$F$3, ROW(data!A$3:A$3000)-ROW(data!A$3)+1))),ROWS(data!A$3:A616))),"")</f>
        <v/>
      </c>
      <c r="B619" s="89" t="str">
        <f t="array" ref="B619">IFERROR(INDEX(data!B$3:B$3000, SMALL(IF(ISBLANK($F$3),IF(data!$D$3:$D$3000=$D$3,ROW(data!B$3:B$3000)-ROW(data!B$3)+1),IF(data!$D$3:$D$3000=$D$3,IF(data!$E$3:$E$3000=$F$3, ROW(data!B$3:B$3000)-ROW(data!B$3)+1))),ROWS(data!B$3:B616))),"")</f>
        <v/>
      </c>
      <c r="C619" s="84" t="str">
        <f t="array" ref="C619">IFERROR(INDEX(data!C$3:C$3000, SMALL(IF(ISBLANK($F$3),IF(data!$D$3:$D$3000=$D$3,ROW(data!C$3:C$3000)-ROW(data!C$3)+1),IF(data!$D$3:$D$3000=$D$3,IF(data!$E$3:$E$3000=$F$3, ROW(data!C$3:C$3000)-ROW(data!C$3)+1))),ROWS(data!C$3:C616))),"")</f>
        <v/>
      </c>
      <c r="D619" s="90" t="str">
        <f t="array" ref="D619">IFERROR(INDEX(data!E$3:E$3000, SMALL(IF(ISBLANK($F$3),IF(data!$D$3:$D$3000=$D$3,ROW(data!E$3:E$3000)-ROW(data!E$3)+1),IF(data!$D$3:$D$3000=$D$3,IF(data!$E$3:$E$3000=$F$3, ROW(data!E$3:E$3000)-ROW(data!E$3)+1))),ROWS(data!E$3:E616))),"")</f>
        <v/>
      </c>
      <c r="E619" s="85" t="str">
        <f t="array" ref="E619">IFERROR(INDEX(data!F$3:F$3000, SMALL(IF(ISBLANK($F$3),IF(data!$D$3:$D$3000=$D$3,ROW(data!F$3:F$3000)-ROW(data!F$3)+1),IF(data!$D$3:$D$3000=$D$3,IF(data!$E$3:$E$3000=$F$3, ROW(data!F$3:F$3000)-ROW(data!F$3)+1))),ROWS(data!F$3:F616))),"")</f>
        <v/>
      </c>
      <c r="F619" s="85" t="str">
        <f t="array" ref="F619">IFERROR(INDEX(data!G$3:G$3000, SMALL(IF(ISBLANK($F$3),IF(data!$D$3:$D$3000=$D$3,ROW(data!G$3:G$3000)-ROW(data!G$3)+1),IF(data!$D$3:$D$3000=$D$3,IF(data!$E$3:$E$3000=$F$3, ROW(data!G$3:G$3000)-ROW(data!G$3)+1))),ROWS(data!G$3:G616))),"")</f>
        <v/>
      </c>
      <c r="G619" s="85" t="str">
        <f t="shared" ref="G619:G682" si="10">IF(OR(ISNUMBER(F619), ISNUMBER(E619)),G618+E619-F619, "")</f>
        <v/>
      </c>
    </row>
    <row r="620" spans="1:7">
      <c r="A620" s="91" t="str">
        <f t="array" ref="A620">IFERROR(INDEX(data!A$3:A$3000, SMALL(IF(ISBLANK($F$3),IF(data!$D$3:$D$3000=$D$3,ROW(data!A$3:A$3000)-ROW(data!A$3)+1),IF(data!$D$3:$D$3000=$D$3,IF(data!$E$3:$E$3000=$F$3, ROW(data!A$3:A$3000)-ROW(data!A$3)+1))),ROWS(data!A$3:A617))),"")</f>
        <v/>
      </c>
      <c r="B620" s="92" t="str">
        <f t="array" ref="B620">IFERROR(INDEX(data!B$3:B$3000, SMALL(IF(ISBLANK($F$3),IF(data!$D$3:$D$3000=$D$3,ROW(data!B$3:B$3000)-ROW(data!B$3)+1),IF(data!$D$3:$D$3000=$D$3,IF(data!$E$3:$E$3000=$F$3, ROW(data!B$3:B$3000)-ROW(data!B$3)+1))),ROWS(data!B$3:B617))),"")</f>
        <v/>
      </c>
      <c r="C620" s="92" t="str">
        <f t="array" ref="C620">IFERROR(INDEX(data!C$3:C$3000, SMALL(IF(ISBLANK($F$3),IF(data!$D$3:$D$3000=$D$3,ROW(data!C$3:C$3000)-ROW(data!C$3)+1),IF(data!$D$3:$D$3000=$D$3,IF(data!$E$3:$E$3000=$F$3, ROW(data!C$3:C$3000)-ROW(data!C$3)+1))),ROWS(data!C$3:C617))),"")</f>
        <v/>
      </c>
      <c r="D620" s="91" t="str">
        <f t="array" ref="D620">IFERROR(INDEX(data!E$3:E$3000, SMALL(IF(ISBLANK($F$3),IF(data!$D$3:$D$3000=$D$3,ROW(data!E$3:E$3000)-ROW(data!E$3)+1),IF(data!$D$3:$D$3000=$D$3,IF(data!$E$3:$E$3000=$F$3, ROW(data!E$3:E$3000)-ROW(data!E$3)+1))),ROWS(data!E$3:E617))),"")</f>
        <v/>
      </c>
      <c r="E620" s="85" t="str">
        <f t="array" ref="E620">IFERROR(INDEX(data!F$3:F$3000, SMALL(IF(ISBLANK($F$3),IF(data!$D$3:$D$3000=$D$3,ROW(data!F$3:F$3000)-ROW(data!F$3)+1),IF(data!$D$3:$D$3000=$D$3,IF(data!$E$3:$E$3000=$F$3, ROW(data!F$3:F$3000)-ROW(data!F$3)+1))),ROWS(data!F$3:F617))),"")</f>
        <v/>
      </c>
      <c r="F620" s="85" t="str">
        <f t="array" ref="F620">IFERROR(INDEX(data!G$3:G$3000, SMALL(IF(ISBLANK($F$3),IF(data!$D$3:$D$3000=$D$3,ROW(data!G$3:G$3000)-ROW(data!G$3)+1),IF(data!$D$3:$D$3000=$D$3,IF(data!$E$3:$E$3000=$F$3, ROW(data!G$3:G$3000)-ROW(data!G$3)+1))),ROWS(data!G$3:G617))),"")</f>
        <v/>
      </c>
      <c r="G620" s="85" t="str">
        <f t="shared" si="10"/>
        <v/>
      </c>
    </row>
    <row r="621" spans="1:7">
      <c r="A621" s="88" t="str">
        <f t="array" ref="A621">IFERROR(INDEX(data!A$3:A$3000, SMALL(IF(ISBLANK($F$3),IF(data!$D$3:$D$3000=$D$3,ROW(data!A$3:A$3000)-ROW(data!A$3)+1),IF(data!$D$3:$D$3000=$D$3,IF(data!$E$3:$E$3000=$F$3, ROW(data!A$3:A$3000)-ROW(data!A$3)+1))),ROWS(data!A$3:A618))),"")</f>
        <v/>
      </c>
      <c r="B621" s="89" t="str">
        <f t="array" ref="B621">IFERROR(INDEX(data!B$3:B$3000, SMALL(IF(ISBLANK($F$3),IF(data!$D$3:$D$3000=$D$3,ROW(data!B$3:B$3000)-ROW(data!B$3)+1),IF(data!$D$3:$D$3000=$D$3,IF(data!$E$3:$E$3000=$F$3, ROW(data!B$3:B$3000)-ROW(data!B$3)+1))),ROWS(data!B$3:B618))),"")</f>
        <v/>
      </c>
      <c r="C621" s="84" t="str">
        <f t="array" ref="C621">IFERROR(INDEX(data!C$3:C$3000, SMALL(IF(ISBLANK($F$3),IF(data!$D$3:$D$3000=$D$3,ROW(data!C$3:C$3000)-ROW(data!C$3)+1),IF(data!$D$3:$D$3000=$D$3,IF(data!$E$3:$E$3000=$F$3, ROW(data!C$3:C$3000)-ROW(data!C$3)+1))),ROWS(data!C$3:C618))),"")</f>
        <v/>
      </c>
      <c r="D621" s="90" t="str">
        <f t="array" ref="D621">IFERROR(INDEX(data!E$3:E$3000, SMALL(IF(ISBLANK($F$3),IF(data!$D$3:$D$3000=$D$3,ROW(data!E$3:E$3000)-ROW(data!E$3)+1),IF(data!$D$3:$D$3000=$D$3,IF(data!$E$3:$E$3000=$F$3, ROW(data!E$3:E$3000)-ROW(data!E$3)+1))),ROWS(data!E$3:E618))),"")</f>
        <v/>
      </c>
      <c r="E621" s="85" t="str">
        <f t="array" ref="E621">IFERROR(INDEX(data!F$3:F$3000, SMALL(IF(ISBLANK($F$3),IF(data!$D$3:$D$3000=$D$3,ROW(data!F$3:F$3000)-ROW(data!F$3)+1),IF(data!$D$3:$D$3000=$D$3,IF(data!$E$3:$E$3000=$F$3, ROW(data!F$3:F$3000)-ROW(data!F$3)+1))),ROWS(data!F$3:F618))),"")</f>
        <v/>
      </c>
      <c r="F621" s="85" t="str">
        <f t="array" ref="F621">IFERROR(INDEX(data!G$3:G$3000, SMALL(IF(ISBLANK($F$3),IF(data!$D$3:$D$3000=$D$3,ROW(data!G$3:G$3000)-ROW(data!G$3)+1),IF(data!$D$3:$D$3000=$D$3,IF(data!$E$3:$E$3000=$F$3, ROW(data!G$3:G$3000)-ROW(data!G$3)+1))),ROWS(data!G$3:G618))),"")</f>
        <v/>
      </c>
      <c r="G621" s="85" t="str">
        <f t="shared" si="10"/>
        <v/>
      </c>
    </row>
    <row r="622" spans="1:7">
      <c r="A622" s="91" t="str">
        <f t="array" ref="A622">IFERROR(INDEX(data!A$3:A$3000, SMALL(IF(ISBLANK($F$3),IF(data!$D$3:$D$3000=$D$3,ROW(data!A$3:A$3000)-ROW(data!A$3)+1),IF(data!$D$3:$D$3000=$D$3,IF(data!$E$3:$E$3000=$F$3, ROW(data!A$3:A$3000)-ROW(data!A$3)+1))),ROWS(data!A$3:A619))),"")</f>
        <v/>
      </c>
      <c r="B622" s="92" t="str">
        <f t="array" ref="B622">IFERROR(INDEX(data!B$3:B$3000, SMALL(IF(ISBLANK($F$3),IF(data!$D$3:$D$3000=$D$3,ROW(data!B$3:B$3000)-ROW(data!B$3)+1),IF(data!$D$3:$D$3000=$D$3,IF(data!$E$3:$E$3000=$F$3, ROW(data!B$3:B$3000)-ROW(data!B$3)+1))),ROWS(data!B$3:B619))),"")</f>
        <v/>
      </c>
      <c r="C622" s="92" t="str">
        <f t="array" ref="C622">IFERROR(INDEX(data!C$3:C$3000, SMALL(IF(ISBLANK($F$3),IF(data!$D$3:$D$3000=$D$3,ROW(data!C$3:C$3000)-ROW(data!C$3)+1),IF(data!$D$3:$D$3000=$D$3,IF(data!$E$3:$E$3000=$F$3, ROW(data!C$3:C$3000)-ROW(data!C$3)+1))),ROWS(data!C$3:C619))),"")</f>
        <v/>
      </c>
      <c r="D622" s="91" t="str">
        <f t="array" ref="D622">IFERROR(INDEX(data!E$3:E$3000, SMALL(IF(ISBLANK($F$3),IF(data!$D$3:$D$3000=$D$3,ROW(data!E$3:E$3000)-ROW(data!E$3)+1),IF(data!$D$3:$D$3000=$D$3,IF(data!$E$3:$E$3000=$F$3, ROW(data!E$3:E$3000)-ROW(data!E$3)+1))),ROWS(data!E$3:E619))),"")</f>
        <v/>
      </c>
      <c r="E622" s="85" t="str">
        <f t="array" ref="E622">IFERROR(INDEX(data!F$3:F$3000, SMALL(IF(ISBLANK($F$3),IF(data!$D$3:$D$3000=$D$3,ROW(data!F$3:F$3000)-ROW(data!F$3)+1),IF(data!$D$3:$D$3000=$D$3,IF(data!$E$3:$E$3000=$F$3, ROW(data!F$3:F$3000)-ROW(data!F$3)+1))),ROWS(data!F$3:F619))),"")</f>
        <v/>
      </c>
      <c r="F622" s="85" t="str">
        <f t="array" ref="F622">IFERROR(INDEX(data!G$3:G$3000, SMALL(IF(ISBLANK($F$3),IF(data!$D$3:$D$3000=$D$3,ROW(data!G$3:G$3000)-ROW(data!G$3)+1),IF(data!$D$3:$D$3000=$D$3,IF(data!$E$3:$E$3000=$F$3, ROW(data!G$3:G$3000)-ROW(data!G$3)+1))),ROWS(data!G$3:G619))),"")</f>
        <v/>
      </c>
      <c r="G622" s="85" t="str">
        <f t="shared" si="10"/>
        <v/>
      </c>
    </row>
    <row r="623" spans="1:7">
      <c r="A623" s="88" t="str">
        <f t="array" ref="A623">IFERROR(INDEX(data!A$3:A$3000, SMALL(IF(ISBLANK($F$3),IF(data!$D$3:$D$3000=$D$3,ROW(data!A$3:A$3000)-ROW(data!A$3)+1),IF(data!$D$3:$D$3000=$D$3,IF(data!$E$3:$E$3000=$F$3, ROW(data!A$3:A$3000)-ROW(data!A$3)+1))),ROWS(data!A$3:A620))),"")</f>
        <v/>
      </c>
      <c r="B623" s="89" t="str">
        <f t="array" ref="B623">IFERROR(INDEX(data!B$3:B$3000, SMALL(IF(ISBLANK($F$3),IF(data!$D$3:$D$3000=$D$3,ROW(data!B$3:B$3000)-ROW(data!B$3)+1),IF(data!$D$3:$D$3000=$D$3,IF(data!$E$3:$E$3000=$F$3, ROW(data!B$3:B$3000)-ROW(data!B$3)+1))),ROWS(data!B$3:B620))),"")</f>
        <v/>
      </c>
      <c r="C623" s="84" t="str">
        <f t="array" ref="C623">IFERROR(INDEX(data!C$3:C$3000, SMALL(IF(ISBLANK($F$3),IF(data!$D$3:$D$3000=$D$3,ROW(data!C$3:C$3000)-ROW(data!C$3)+1),IF(data!$D$3:$D$3000=$D$3,IF(data!$E$3:$E$3000=$F$3, ROW(data!C$3:C$3000)-ROW(data!C$3)+1))),ROWS(data!C$3:C620))),"")</f>
        <v/>
      </c>
      <c r="D623" s="90" t="str">
        <f t="array" ref="D623">IFERROR(INDEX(data!E$3:E$3000, SMALL(IF(ISBLANK($F$3),IF(data!$D$3:$D$3000=$D$3,ROW(data!E$3:E$3000)-ROW(data!E$3)+1),IF(data!$D$3:$D$3000=$D$3,IF(data!$E$3:$E$3000=$F$3, ROW(data!E$3:E$3000)-ROW(data!E$3)+1))),ROWS(data!E$3:E620))),"")</f>
        <v/>
      </c>
      <c r="E623" s="85" t="str">
        <f t="array" ref="E623">IFERROR(INDEX(data!F$3:F$3000, SMALL(IF(ISBLANK($F$3),IF(data!$D$3:$D$3000=$D$3,ROW(data!F$3:F$3000)-ROW(data!F$3)+1),IF(data!$D$3:$D$3000=$D$3,IF(data!$E$3:$E$3000=$F$3, ROW(data!F$3:F$3000)-ROW(data!F$3)+1))),ROWS(data!F$3:F620))),"")</f>
        <v/>
      </c>
      <c r="F623" s="85" t="str">
        <f t="array" ref="F623">IFERROR(INDEX(data!G$3:G$3000, SMALL(IF(ISBLANK($F$3),IF(data!$D$3:$D$3000=$D$3,ROW(data!G$3:G$3000)-ROW(data!G$3)+1),IF(data!$D$3:$D$3000=$D$3,IF(data!$E$3:$E$3000=$F$3, ROW(data!G$3:G$3000)-ROW(data!G$3)+1))),ROWS(data!G$3:G620))),"")</f>
        <v/>
      </c>
      <c r="G623" s="85" t="str">
        <f t="shared" si="10"/>
        <v/>
      </c>
    </row>
    <row r="624" spans="1:7">
      <c r="A624" s="91" t="str">
        <f t="array" ref="A624">IFERROR(INDEX(data!A$3:A$3000, SMALL(IF(ISBLANK($F$3),IF(data!$D$3:$D$3000=$D$3,ROW(data!A$3:A$3000)-ROW(data!A$3)+1),IF(data!$D$3:$D$3000=$D$3,IF(data!$E$3:$E$3000=$F$3, ROW(data!A$3:A$3000)-ROW(data!A$3)+1))),ROWS(data!A$3:A621))),"")</f>
        <v/>
      </c>
      <c r="B624" s="92" t="str">
        <f t="array" ref="B624">IFERROR(INDEX(data!B$3:B$3000, SMALL(IF(ISBLANK($F$3),IF(data!$D$3:$D$3000=$D$3,ROW(data!B$3:B$3000)-ROW(data!B$3)+1),IF(data!$D$3:$D$3000=$D$3,IF(data!$E$3:$E$3000=$F$3, ROW(data!B$3:B$3000)-ROW(data!B$3)+1))),ROWS(data!B$3:B621))),"")</f>
        <v/>
      </c>
      <c r="C624" s="92" t="str">
        <f t="array" ref="C624">IFERROR(INDEX(data!C$3:C$3000, SMALL(IF(ISBLANK($F$3),IF(data!$D$3:$D$3000=$D$3,ROW(data!C$3:C$3000)-ROW(data!C$3)+1),IF(data!$D$3:$D$3000=$D$3,IF(data!$E$3:$E$3000=$F$3, ROW(data!C$3:C$3000)-ROW(data!C$3)+1))),ROWS(data!C$3:C621))),"")</f>
        <v/>
      </c>
      <c r="D624" s="91" t="str">
        <f t="array" ref="D624">IFERROR(INDEX(data!E$3:E$3000, SMALL(IF(ISBLANK($F$3),IF(data!$D$3:$D$3000=$D$3,ROW(data!E$3:E$3000)-ROW(data!E$3)+1),IF(data!$D$3:$D$3000=$D$3,IF(data!$E$3:$E$3000=$F$3, ROW(data!E$3:E$3000)-ROW(data!E$3)+1))),ROWS(data!E$3:E621))),"")</f>
        <v/>
      </c>
      <c r="E624" s="85" t="str">
        <f t="array" ref="E624">IFERROR(INDEX(data!F$3:F$3000, SMALL(IF(ISBLANK($F$3),IF(data!$D$3:$D$3000=$D$3,ROW(data!F$3:F$3000)-ROW(data!F$3)+1),IF(data!$D$3:$D$3000=$D$3,IF(data!$E$3:$E$3000=$F$3, ROW(data!F$3:F$3000)-ROW(data!F$3)+1))),ROWS(data!F$3:F621))),"")</f>
        <v/>
      </c>
      <c r="F624" s="85" t="str">
        <f t="array" ref="F624">IFERROR(INDEX(data!G$3:G$3000, SMALL(IF(ISBLANK($F$3),IF(data!$D$3:$D$3000=$D$3,ROW(data!G$3:G$3000)-ROW(data!G$3)+1),IF(data!$D$3:$D$3000=$D$3,IF(data!$E$3:$E$3000=$F$3, ROW(data!G$3:G$3000)-ROW(data!G$3)+1))),ROWS(data!G$3:G621))),"")</f>
        <v/>
      </c>
      <c r="G624" s="85" t="str">
        <f t="shared" si="10"/>
        <v/>
      </c>
    </row>
    <row r="625" spans="1:7">
      <c r="A625" s="88" t="str">
        <f t="array" ref="A625">IFERROR(INDEX(data!A$3:A$3000, SMALL(IF(ISBLANK($F$3),IF(data!$D$3:$D$3000=$D$3,ROW(data!A$3:A$3000)-ROW(data!A$3)+1),IF(data!$D$3:$D$3000=$D$3,IF(data!$E$3:$E$3000=$F$3, ROW(data!A$3:A$3000)-ROW(data!A$3)+1))),ROWS(data!A$3:A622))),"")</f>
        <v/>
      </c>
      <c r="B625" s="89" t="str">
        <f t="array" ref="B625">IFERROR(INDEX(data!B$3:B$3000, SMALL(IF(ISBLANK($F$3),IF(data!$D$3:$D$3000=$D$3,ROW(data!B$3:B$3000)-ROW(data!B$3)+1),IF(data!$D$3:$D$3000=$D$3,IF(data!$E$3:$E$3000=$F$3, ROW(data!B$3:B$3000)-ROW(data!B$3)+1))),ROWS(data!B$3:B622))),"")</f>
        <v/>
      </c>
      <c r="C625" s="84" t="str">
        <f t="array" ref="C625">IFERROR(INDEX(data!C$3:C$3000, SMALL(IF(ISBLANK($F$3),IF(data!$D$3:$D$3000=$D$3,ROW(data!C$3:C$3000)-ROW(data!C$3)+1),IF(data!$D$3:$D$3000=$D$3,IF(data!$E$3:$E$3000=$F$3, ROW(data!C$3:C$3000)-ROW(data!C$3)+1))),ROWS(data!C$3:C622))),"")</f>
        <v/>
      </c>
      <c r="D625" s="90" t="str">
        <f t="array" ref="D625">IFERROR(INDEX(data!E$3:E$3000, SMALL(IF(ISBLANK($F$3),IF(data!$D$3:$D$3000=$D$3,ROW(data!E$3:E$3000)-ROW(data!E$3)+1),IF(data!$D$3:$D$3000=$D$3,IF(data!$E$3:$E$3000=$F$3, ROW(data!E$3:E$3000)-ROW(data!E$3)+1))),ROWS(data!E$3:E622))),"")</f>
        <v/>
      </c>
      <c r="E625" s="85" t="str">
        <f t="array" ref="E625">IFERROR(INDEX(data!F$3:F$3000, SMALL(IF(ISBLANK($F$3),IF(data!$D$3:$D$3000=$D$3,ROW(data!F$3:F$3000)-ROW(data!F$3)+1),IF(data!$D$3:$D$3000=$D$3,IF(data!$E$3:$E$3000=$F$3, ROW(data!F$3:F$3000)-ROW(data!F$3)+1))),ROWS(data!F$3:F622))),"")</f>
        <v/>
      </c>
      <c r="F625" s="85" t="str">
        <f t="array" ref="F625">IFERROR(INDEX(data!G$3:G$3000, SMALL(IF(ISBLANK($F$3),IF(data!$D$3:$D$3000=$D$3,ROW(data!G$3:G$3000)-ROW(data!G$3)+1),IF(data!$D$3:$D$3000=$D$3,IF(data!$E$3:$E$3000=$F$3, ROW(data!G$3:G$3000)-ROW(data!G$3)+1))),ROWS(data!G$3:G622))),"")</f>
        <v/>
      </c>
      <c r="G625" s="85" t="str">
        <f t="shared" si="10"/>
        <v/>
      </c>
    </row>
    <row r="626" spans="1:7">
      <c r="A626" s="91" t="str">
        <f t="array" ref="A626">IFERROR(INDEX(data!A$3:A$3000, SMALL(IF(ISBLANK($F$3),IF(data!$D$3:$D$3000=$D$3,ROW(data!A$3:A$3000)-ROW(data!A$3)+1),IF(data!$D$3:$D$3000=$D$3,IF(data!$E$3:$E$3000=$F$3, ROW(data!A$3:A$3000)-ROW(data!A$3)+1))),ROWS(data!A$3:A623))),"")</f>
        <v/>
      </c>
      <c r="B626" s="92" t="str">
        <f t="array" ref="B626">IFERROR(INDEX(data!B$3:B$3000, SMALL(IF(ISBLANK($F$3),IF(data!$D$3:$D$3000=$D$3,ROW(data!B$3:B$3000)-ROW(data!B$3)+1),IF(data!$D$3:$D$3000=$D$3,IF(data!$E$3:$E$3000=$F$3, ROW(data!B$3:B$3000)-ROW(data!B$3)+1))),ROWS(data!B$3:B623))),"")</f>
        <v/>
      </c>
      <c r="C626" s="92" t="str">
        <f t="array" ref="C626">IFERROR(INDEX(data!C$3:C$3000, SMALL(IF(ISBLANK($F$3),IF(data!$D$3:$D$3000=$D$3,ROW(data!C$3:C$3000)-ROW(data!C$3)+1),IF(data!$D$3:$D$3000=$D$3,IF(data!$E$3:$E$3000=$F$3, ROW(data!C$3:C$3000)-ROW(data!C$3)+1))),ROWS(data!C$3:C623))),"")</f>
        <v/>
      </c>
      <c r="D626" s="91" t="str">
        <f t="array" ref="D626">IFERROR(INDEX(data!E$3:E$3000, SMALL(IF(ISBLANK($F$3),IF(data!$D$3:$D$3000=$D$3,ROW(data!E$3:E$3000)-ROW(data!E$3)+1),IF(data!$D$3:$D$3000=$D$3,IF(data!$E$3:$E$3000=$F$3, ROW(data!E$3:E$3000)-ROW(data!E$3)+1))),ROWS(data!E$3:E623))),"")</f>
        <v/>
      </c>
      <c r="E626" s="85" t="str">
        <f t="array" ref="E626">IFERROR(INDEX(data!F$3:F$3000, SMALL(IF(ISBLANK($F$3),IF(data!$D$3:$D$3000=$D$3,ROW(data!F$3:F$3000)-ROW(data!F$3)+1),IF(data!$D$3:$D$3000=$D$3,IF(data!$E$3:$E$3000=$F$3, ROW(data!F$3:F$3000)-ROW(data!F$3)+1))),ROWS(data!F$3:F623))),"")</f>
        <v/>
      </c>
      <c r="F626" s="85" t="str">
        <f t="array" ref="F626">IFERROR(INDEX(data!G$3:G$3000, SMALL(IF(ISBLANK($F$3),IF(data!$D$3:$D$3000=$D$3,ROW(data!G$3:G$3000)-ROW(data!G$3)+1),IF(data!$D$3:$D$3000=$D$3,IF(data!$E$3:$E$3000=$F$3, ROW(data!G$3:G$3000)-ROW(data!G$3)+1))),ROWS(data!G$3:G623))),"")</f>
        <v/>
      </c>
      <c r="G626" s="85" t="str">
        <f t="shared" si="10"/>
        <v/>
      </c>
    </row>
    <row r="627" spans="1:7">
      <c r="A627" s="88" t="str">
        <f t="array" ref="A627">IFERROR(INDEX(data!A$3:A$3000, SMALL(IF(ISBLANK($F$3),IF(data!$D$3:$D$3000=$D$3,ROW(data!A$3:A$3000)-ROW(data!A$3)+1),IF(data!$D$3:$D$3000=$D$3,IF(data!$E$3:$E$3000=$F$3, ROW(data!A$3:A$3000)-ROW(data!A$3)+1))),ROWS(data!A$3:A624))),"")</f>
        <v/>
      </c>
      <c r="B627" s="89" t="str">
        <f t="array" ref="B627">IFERROR(INDEX(data!B$3:B$3000, SMALL(IF(ISBLANK($F$3),IF(data!$D$3:$D$3000=$D$3,ROW(data!B$3:B$3000)-ROW(data!B$3)+1),IF(data!$D$3:$D$3000=$D$3,IF(data!$E$3:$E$3000=$F$3, ROW(data!B$3:B$3000)-ROW(data!B$3)+1))),ROWS(data!B$3:B624))),"")</f>
        <v/>
      </c>
      <c r="C627" s="84" t="str">
        <f t="array" ref="C627">IFERROR(INDEX(data!C$3:C$3000, SMALL(IF(ISBLANK($F$3),IF(data!$D$3:$D$3000=$D$3,ROW(data!C$3:C$3000)-ROW(data!C$3)+1),IF(data!$D$3:$D$3000=$D$3,IF(data!$E$3:$E$3000=$F$3, ROW(data!C$3:C$3000)-ROW(data!C$3)+1))),ROWS(data!C$3:C624))),"")</f>
        <v/>
      </c>
      <c r="D627" s="90" t="str">
        <f t="array" ref="D627">IFERROR(INDEX(data!E$3:E$3000, SMALL(IF(ISBLANK($F$3),IF(data!$D$3:$D$3000=$D$3,ROW(data!E$3:E$3000)-ROW(data!E$3)+1),IF(data!$D$3:$D$3000=$D$3,IF(data!$E$3:$E$3000=$F$3, ROW(data!E$3:E$3000)-ROW(data!E$3)+1))),ROWS(data!E$3:E624))),"")</f>
        <v/>
      </c>
      <c r="E627" s="85" t="str">
        <f t="array" ref="E627">IFERROR(INDEX(data!F$3:F$3000, SMALL(IF(ISBLANK($F$3),IF(data!$D$3:$D$3000=$D$3,ROW(data!F$3:F$3000)-ROW(data!F$3)+1),IF(data!$D$3:$D$3000=$D$3,IF(data!$E$3:$E$3000=$F$3, ROW(data!F$3:F$3000)-ROW(data!F$3)+1))),ROWS(data!F$3:F624))),"")</f>
        <v/>
      </c>
      <c r="F627" s="85" t="str">
        <f t="array" ref="F627">IFERROR(INDEX(data!G$3:G$3000, SMALL(IF(ISBLANK($F$3),IF(data!$D$3:$D$3000=$D$3,ROW(data!G$3:G$3000)-ROW(data!G$3)+1),IF(data!$D$3:$D$3000=$D$3,IF(data!$E$3:$E$3000=$F$3, ROW(data!G$3:G$3000)-ROW(data!G$3)+1))),ROWS(data!G$3:G624))),"")</f>
        <v/>
      </c>
      <c r="G627" s="85" t="str">
        <f t="shared" si="10"/>
        <v/>
      </c>
    </row>
    <row r="628" spans="1:7">
      <c r="A628" s="91" t="str">
        <f t="array" ref="A628">IFERROR(INDEX(data!A$3:A$3000, SMALL(IF(ISBLANK($F$3),IF(data!$D$3:$D$3000=$D$3,ROW(data!A$3:A$3000)-ROW(data!A$3)+1),IF(data!$D$3:$D$3000=$D$3,IF(data!$E$3:$E$3000=$F$3, ROW(data!A$3:A$3000)-ROW(data!A$3)+1))),ROWS(data!A$3:A625))),"")</f>
        <v/>
      </c>
      <c r="B628" s="92" t="str">
        <f t="array" ref="B628">IFERROR(INDEX(data!B$3:B$3000, SMALL(IF(ISBLANK($F$3),IF(data!$D$3:$D$3000=$D$3,ROW(data!B$3:B$3000)-ROW(data!B$3)+1),IF(data!$D$3:$D$3000=$D$3,IF(data!$E$3:$E$3000=$F$3, ROW(data!B$3:B$3000)-ROW(data!B$3)+1))),ROWS(data!B$3:B625))),"")</f>
        <v/>
      </c>
      <c r="C628" s="92" t="str">
        <f t="array" ref="C628">IFERROR(INDEX(data!C$3:C$3000, SMALL(IF(ISBLANK($F$3),IF(data!$D$3:$D$3000=$D$3,ROW(data!C$3:C$3000)-ROW(data!C$3)+1),IF(data!$D$3:$D$3000=$D$3,IF(data!$E$3:$E$3000=$F$3, ROW(data!C$3:C$3000)-ROW(data!C$3)+1))),ROWS(data!C$3:C625))),"")</f>
        <v/>
      </c>
      <c r="D628" s="91" t="str">
        <f t="array" ref="D628">IFERROR(INDEX(data!E$3:E$3000, SMALL(IF(ISBLANK($F$3),IF(data!$D$3:$D$3000=$D$3,ROW(data!E$3:E$3000)-ROW(data!E$3)+1),IF(data!$D$3:$D$3000=$D$3,IF(data!$E$3:$E$3000=$F$3, ROW(data!E$3:E$3000)-ROW(data!E$3)+1))),ROWS(data!E$3:E625))),"")</f>
        <v/>
      </c>
      <c r="E628" s="85" t="str">
        <f t="array" ref="E628">IFERROR(INDEX(data!F$3:F$3000, SMALL(IF(ISBLANK($F$3),IF(data!$D$3:$D$3000=$D$3,ROW(data!F$3:F$3000)-ROW(data!F$3)+1),IF(data!$D$3:$D$3000=$D$3,IF(data!$E$3:$E$3000=$F$3, ROW(data!F$3:F$3000)-ROW(data!F$3)+1))),ROWS(data!F$3:F625))),"")</f>
        <v/>
      </c>
      <c r="F628" s="85" t="str">
        <f t="array" ref="F628">IFERROR(INDEX(data!G$3:G$3000, SMALL(IF(ISBLANK($F$3),IF(data!$D$3:$D$3000=$D$3,ROW(data!G$3:G$3000)-ROW(data!G$3)+1),IF(data!$D$3:$D$3000=$D$3,IF(data!$E$3:$E$3000=$F$3, ROW(data!G$3:G$3000)-ROW(data!G$3)+1))),ROWS(data!G$3:G625))),"")</f>
        <v/>
      </c>
      <c r="G628" s="85" t="str">
        <f t="shared" si="10"/>
        <v/>
      </c>
    </row>
    <row r="629" spans="1:7">
      <c r="A629" s="88" t="str">
        <f t="array" ref="A629">IFERROR(INDEX(data!A$3:A$3000, SMALL(IF(ISBLANK($F$3),IF(data!$D$3:$D$3000=$D$3,ROW(data!A$3:A$3000)-ROW(data!A$3)+1),IF(data!$D$3:$D$3000=$D$3,IF(data!$E$3:$E$3000=$F$3, ROW(data!A$3:A$3000)-ROW(data!A$3)+1))),ROWS(data!A$3:A626))),"")</f>
        <v/>
      </c>
      <c r="B629" s="89" t="str">
        <f t="array" ref="B629">IFERROR(INDEX(data!B$3:B$3000, SMALL(IF(ISBLANK($F$3),IF(data!$D$3:$D$3000=$D$3,ROW(data!B$3:B$3000)-ROW(data!B$3)+1),IF(data!$D$3:$D$3000=$D$3,IF(data!$E$3:$E$3000=$F$3, ROW(data!B$3:B$3000)-ROW(data!B$3)+1))),ROWS(data!B$3:B626))),"")</f>
        <v/>
      </c>
      <c r="C629" s="84" t="str">
        <f t="array" ref="C629">IFERROR(INDEX(data!C$3:C$3000, SMALL(IF(ISBLANK($F$3),IF(data!$D$3:$D$3000=$D$3,ROW(data!C$3:C$3000)-ROW(data!C$3)+1),IF(data!$D$3:$D$3000=$D$3,IF(data!$E$3:$E$3000=$F$3, ROW(data!C$3:C$3000)-ROW(data!C$3)+1))),ROWS(data!C$3:C626))),"")</f>
        <v/>
      </c>
      <c r="D629" s="90" t="str">
        <f t="array" ref="D629">IFERROR(INDEX(data!E$3:E$3000, SMALL(IF(ISBLANK($F$3),IF(data!$D$3:$D$3000=$D$3,ROW(data!E$3:E$3000)-ROW(data!E$3)+1),IF(data!$D$3:$D$3000=$D$3,IF(data!$E$3:$E$3000=$F$3, ROW(data!E$3:E$3000)-ROW(data!E$3)+1))),ROWS(data!E$3:E626))),"")</f>
        <v/>
      </c>
      <c r="E629" s="85" t="str">
        <f t="array" ref="E629">IFERROR(INDEX(data!F$3:F$3000, SMALL(IF(ISBLANK($F$3),IF(data!$D$3:$D$3000=$D$3,ROW(data!F$3:F$3000)-ROW(data!F$3)+1),IF(data!$D$3:$D$3000=$D$3,IF(data!$E$3:$E$3000=$F$3, ROW(data!F$3:F$3000)-ROW(data!F$3)+1))),ROWS(data!F$3:F626))),"")</f>
        <v/>
      </c>
      <c r="F629" s="85" t="str">
        <f t="array" ref="F629">IFERROR(INDEX(data!G$3:G$3000, SMALL(IF(ISBLANK($F$3),IF(data!$D$3:$D$3000=$D$3,ROW(data!G$3:G$3000)-ROW(data!G$3)+1),IF(data!$D$3:$D$3000=$D$3,IF(data!$E$3:$E$3000=$F$3, ROW(data!G$3:G$3000)-ROW(data!G$3)+1))),ROWS(data!G$3:G626))),"")</f>
        <v/>
      </c>
      <c r="G629" s="85" t="str">
        <f t="shared" si="10"/>
        <v/>
      </c>
    </row>
    <row r="630" spans="1:7">
      <c r="A630" s="91" t="str">
        <f t="array" ref="A630">IFERROR(INDEX(data!A$3:A$3000, SMALL(IF(ISBLANK($F$3),IF(data!$D$3:$D$3000=$D$3,ROW(data!A$3:A$3000)-ROW(data!A$3)+1),IF(data!$D$3:$D$3000=$D$3,IF(data!$E$3:$E$3000=$F$3, ROW(data!A$3:A$3000)-ROW(data!A$3)+1))),ROWS(data!A$3:A627))),"")</f>
        <v/>
      </c>
      <c r="B630" s="92" t="str">
        <f t="array" ref="B630">IFERROR(INDEX(data!B$3:B$3000, SMALL(IF(ISBLANK($F$3),IF(data!$D$3:$D$3000=$D$3,ROW(data!B$3:B$3000)-ROW(data!B$3)+1),IF(data!$D$3:$D$3000=$D$3,IF(data!$E$3:$E$3000=$F$3, ROW(data!B$3:B$3000)-ROW(data!B$3)+1))),ROWS(data!B$3:B627))),"")</f>
        <v/>
      </c>
      <c r="C630" s="92" t="str">
        <f t="array" ref="C630">IFERROR(INDEX(data!C$3:C$3000, SMALL(IF(ISBLANK($F$3),IF(data!$D$3:$D$3000=$D$3,ROW(data!C$3:C$3000)-ROW(data!C$3)+1),IF(data!$D$3:$D$3000=$D$3,IF(data!$E$3:$E$3000=$F$3, ROW(data!C$3:C$3000)-ROW(data!C$3)+1))),ROWS(data!C$3:C627))),"")</f>
        <v/>
      </c>
      <c r="D630" s="91" t="str">
        <f t="array" ref="D630">IFERROR(INDEX(data!E$3:E$3000, SMALL(IF(ISBLANK($F$3),IF(data!$D$3:$D$3000=$D$3,ROW(data!E$3:E$3000)-ROW(data!E$3)+1),IF(data!$D$3:$D$3000=$D$3,IF(data!$E$3:$E$3000=$F$3, ROW(data!E$3:E$3000)-ROW(data!E$3)+1))),ROWS(data!E$3:E627))),"")</f>
        <v/>
      </c>
      <c r="E630" s="85" t="str">
        <f t="array" ref="E630">IFERROR(INDEX(data!F$3:F$3000, SMALL(IF(ISBLANK($F$3),IF(data!$D$3:$D$3000=$D$3,ROW(data!F$3:F$3000)-ROW(data!F$3)+1),IF(data!$D$3:$D$3000=$D$3,IF(data!$E$3:$E$3000=$F$3, ROW(data!F$3:F$3000)-ROW(data!F$3)+1))),ROWS(data!F$3:F627))),"")</f>
        <v/>
      </c>
      <c r="F630" s="85" t="str">
        <f t="array" ref="F630">IFERROR(INDEX(data!G$3:G$3000, SMALL(IF(ISBLANK($F$3),IF(data!$D$3:$D$3000=$D$3,ROW(data!G$3:G$3000)-ROW(data!G$3)+1),IF(data!$D$3:$D$3000=$D$3,IF(data!$E$3:$E$3000=$F$3, ROW(data!G$3:G$3000)-ROW(data!G$3)+1))),ROWS(data!G$3:G627))),"")</f>
        <v/>
      </c>
      <c r="G630" s="85" t="str">
        <f t="shared" si="10"/>
        <v/>
      </c>
    </row>
    <row r="631" spans="1:7">
      <c r="A631" s="88" t="str">
        <f t="array" ref="A631">IFERROR(INDEX(data!A$3:A$3000, SMALL(IF(ISBLANK($F$3),IF(data!$D$3:$D$3000=$D$3,ROW(data!A$3:A$3000)-ROW(data!A$3)+1),IF(data!$D$3:$D$3000=$D$3,IF(data!$E$3:$E$3000=$F$3, ROW(data!A$3:A$3000)-ROW(data!A$3)+1))),ROWS(data!A$3:A628))),"")</f>
        <v/>
      </c>
      <c r="B631" s="89" t="str">
        <f t="array" ref="B631">IFERROR(INDEX(data!B$3:B$3000, SMALL(IF(ISBLANK($F$3),IF(data!$D$3:$D$3000=$D$3,ROW(data!B$3:B$3000)-ROW(data!B$3)+1),IF(data!$D$3:$D$3000=$D$3,IF(data!$E$3:$E$3000=$F$3, ROW(data!B$3:B$3000)-ROW(data!B$3)+1))),ROWS(data!B$3:B628))),"")</f>
        <v/>
      </c>
      <c r="C631" s="84" t="str">
        <f t="array" ref="C631">IFERROR(INDEX(data!C$3:C$3000, SMALL(IF(ISBLANK($F$3),IF(data!$D$3:$D$3000=$D$3,ROW(data!C$3:C$3000)-ROW(data!C$3)+1),IF(data!$D$3:$D$3000=$D$3,IF(data!$E$3:$E$3000=$F$3, ROW(data!C$3:C$3000)-ROW(data!C$3)+1))),ROWS(data!C$3:C628))),"")</f>
        <v/>
      </c>
      <c r="D631" s="90" t="str">
        <f t="array" ref="D631">IFERROR(INDEX(data!E$3:E$3000, SMALL(IF(ISBLANK($F$3),IF(data!$D$3:$D$3000=$D$3,ROW(data!E$3:E$3000)-ROW(data!E$3)+1),IF(data!$D$3:$D$3000=$D$3,IF(data!$E$3:$E$3000=$F$3, ROW(data!E$3:E$3000)-ROW(data!E$3)+1))),ROWS(data!E$3:E628))),"")</f>
        <v/>
      </c>
      <c r="E631" s="85" t="str">
        <f t="array" ref="E631">IFERROR(INDEX(data!F$3:F$3000, SMALL(IF(ISBLANK($F$3),IF(data!$D$3:$D$3000=$D$3,ROW(data!F$3:F$3000)-ROW(data!F$3)+1),IF(data!$D$3:$D$3000=$D$3,IF(data!$E$3:$E$3000=$F$3, ROW(data!F$3:F$3000)-ROW(data!F$3)+1))),ROWS(data!F$3:F628))),"")</f>
        <v/>
      </c>
      <c r="F631" s="85" t="str">
        <f t="array" ref="F631">IFERROR(INDEX(data!G$3:G$3000, SMALL(IF(ISBLANK($F$3),IF(data!$D$3:$D$3000=$D$3,ROW(data!G$3:G$3000)-ROW(data!G$3)+1),IF(data!$D$3:$D$3000=$D$3,IF(data!$E$3:$E$3000=$F$3, ROW(data!G$3:G$3000)-ROW(data!G$3)+1))),ROWS(data!G$3:G628))),"")</f>
        <v/>
      </c>
      <c r="G631" s="85" t="str">
        <f t="shared" si="10"/>
        <v/>
      </c>
    </row>
    <row r="632" spans="1:7">
      <c r="A632" s="91" t="str">
        <f t="array" ref="A632">IFERROR(INDEX(data!A$3:A$3000, SMALL(IF(ISBLANK($F$3),IF(data!$D$3:$D$3000=$D$3,ROW(data!A$3:A$3000)-ROW(data!A$3)+1),IF(data!$D$3:$D$3000=$D$3,IF(data!$E$3:$E$3000=$F$3, ROW(data!A$3:A$3000)-ROW(data!A$3)+1))),ROWS(data!A$3:A629))),"")</f>
        <v/>
      </c>
      <c r="B632" s="92" t="str">
        <f t="array" ref="B632">IFERROR(INDEX(data!B$3:B$3000, SMALL(IF(ISBLANK($F$3),IF(data!$D$3:$D$3000=$D$3,ROW(data!B$3:B$3000)-ROW(data!B$3)+1),IF(data!$D$3:$D$3000=$D$3,IF(data!$E$3:$E$3000=$F$3, ROW(data!B$3:B$3000)-ROW(data!B$3)+1))),ROWS(data!B$3:B629))),"")</f>
        <v/>
      </c>
      <c r="C632" s="92" t="str">
        <f t="array" ref="C632">IFERROR(INDEX(data!C$3:C$3000, SMALL(IF(ISBLANK($F$3),IF(data!$D$3:$D$3000=$D$3,ROW(data!C$3:C$3000)-ROW(data!C$3)+1),IF(data!$D$3:$D$3000=$D$3,IF(data!$E$3:$E$3000=$F$3, ROW(data!C$3:C$3000)-ROW(data!C$3)+1))),ROWS(data!C$3:C629))),"")</f>
        <v/>
      </c>
      <c r="D632" s="91" t="str">
        <f t="array" ref="D632">IFERROR(INDEX(data!E$3:E$3000, SMALL(IF(ISBLANK($F$3),IF(data!$D$3:$D$3000=$D$3,ROW(data!E$3:E$3000)-ROW(data!E$3)+1),IF(data!$D$3:$D$3000=$D$3,IF(data!$E$3:$E$3000=$F$3, ROW(data!E$3:E$3000)-ROW(data!E$3)+1))),ROWS(data!E$3:E629))),"")</f>
        <v/>
      </c>
      <c r="E632" s="85" t="str">
        <f t="array" ref="E632">IFERROR(INDEX(data!F$3:F$3000, SMALL(IF(ISBLANK($F$3),IF(data!$D$3:$D$3000=$D$3,ROW(data!F$3:F$3000)-ROW(data!F$3)+1),IF(data!$D$3:$D$3000=$D$3,IF(data!$E$3:$E$3000=$F$3, ROW(data!F$3:F$3000)-ROW(data!F$3)+1))),ROWS(data!F$3:F629))),"")</f>
        <v/>
      </c>
      <c r="F632" s="85" t="str">
        <f t="array" ref="F632">IFERROR(INDEX(data!G$3:G$3000, SMALL(IF(ISBLANK($F$3),IF(data!$D$3:$D$3000=$D$3,ROW(data!G$3:G$3000)-ROW(data!G$3)+1),IF(data!$D$3:$D$3000=$D$3,IF(data!$E$3:$E$3000=$F$3, ROW(data!G$3:G$3000)-ROW(data!G$3)+1))),ROWS(data!G$3:G629))),"")</f>
        <v/>
      </c>
      <c r="G632" s="85" t="str">
        <f t="shared" si="10"/>
        <v/>
      </c>
    </row>
    <row r="633" spans="1:7">
      <c r="A633" s="88" t="str">
        <f t="array" ref="A633">IFERROR(INDEX(data!A$3:A$3000, SMALL(IF(ISBLANK($F$3),IF(data!$D$3:$D$3000=$D$3,ROW(data!A$3:A$3000)-ROW(data!A$3)+1),IF(data!$D$3:$D$3000=$D$3,IF(data!$E$3:$E$3000=$F$3, ROW(data!A$3:A$3000)-ROW(data!A$3)+1))),ROWS(data!A$3:A630))),"")</f>
        <v/>
      </c>
      <c r="B633" s="89" t="str">
        <f t="array" ref="B633">IFERROR(INDEX(data!B$3:B$3000, SMALL(IF(ISBLANK($F$3),IF(data!$D$3:$D$3000=$D$3,ROW(data!B$3:B$3000)-ROW(data!B$3)+1),IF(data!$D$3:$D$3000=$D$3,IF(data!$E$3:$E$3000=$F$3, ROW(data!B$3:B$3000)-ROW(data!B$3)+1))),ROWS(data!B$3:B630))),"")</f>
        <v/>
      </c>
      <c r="C633" s="84" t="str">
        <f t="array" ref="C633">IFERROR(INDEX(data!C$3:C$3000, SMALL(IF(ISBLANK($F$3),IF(data!$D$3:$D$3000=$D$3,ROW(data!C$3:C$3000)-ROW(data!C$3)+1),IF(data!$D$3:$D$3000=$D$3,IF(data!$E$3:$E$3000=$F$3, ROW(data!C$3:C$3000)-ROW(data!C$3)+1))),ROWS(data!C$3:C630))),"")</f>
        <v/>
      </c>
      <c r="D633" s="90" t="str">
        <f t="array" ref="D633">IFERROR(INDEX(data!E$3:E$3000, SMALL(IF(ISBLANK($F$3),IF(data!$D$3:$D$3000=$D$3,ROW(data!E$3:E$3000)-ROW(data!E$3)+1),IF(data!$D$3:$D$3000=$D$3,IF(data!$E$3:$E$3000=$F$3, ROW(data!E$3:E$3000)-ROW(data!E$3)+1))),ROWS(data!E$3:E630))),"")</f>
        <v/>
      </c>
      <c r="E633" s="85" t="str">
        <f t="array" ref="E633">IFERROR(INDEX(data!F$3:F$3000, SMALL(IF(ISBLANK($F$3),IF(data!$D$3:$D$3000=$D$3,ROW(data!F$3:F$3000)-ROW(data!F$3)+1),IF(data!$D$3:$D$3000=$D$3,IF(data!$E$3:$E$3000=$F$3, ROW(data!F$3:F$3000)-ROW(data!F$3)+1))),ROWS(data!F$3:F630))),"")</f>
        <v/>
      </c>
      <c r="F633" s="85" t="str">
        <f t="array" ref="F633">IFERROR(INDEX(data!G$3:G$3000, SMALL(IF(ISBLANK($F$3),IF(data!$D$3:$D$3000=$D$3,ROW(data!G$3:G$3000)-ROW(data!G$3)+1),IF(data!$D$3:$D$3000=$D$3,IF(data!$E$3:$E$3000=$F$3, ROW(data!G$3:G$3000)-ROW(data!G$3)+1))),ROWS(data!G$3:G630))),"")</f>
        <v/>
      </c>
      <c r="G633" s="85" t="str">
        <f t="shared" si="10"/>
        <v/>
      </c>
    </row>
    <row r="634" spans="1:7">
      <c r="A634" s="91" t="str">
        <f t="array" ref="A634">IFERROR(INDEX(data!A$3:A$3000, SMALL(IF(ISBLANK($F$3),IF(data!$D$3:$D$3000=$D$3,ROW(data!A$3:A$3000)-ROW(data!A$3)+1),IF(data!$D$3:$D$3000=$D$3,IF(data!$E$3:$E$3000=$F$3, ROW(data!A$3:A$3000)-ROW(data!A$3)+1))),ROWS(data!A$3:A631))),"")</f>
        <v/>
      </c>
      <c r="B634" s="92" t="str">
        <f t="array" ref="B634">IFERROR(INDEX(data!B$3:B$3000, SMALL(IF(ISBLANK($F$3),IF(data!$D$3:$D$3000=$D$3,ROW(data!B$3:B$3000)-ROW(data!B$3)+1),IF(data!$D$3:$D$3000=$D$3,IF(data!$E$3:$E$3000=$F$3, ROW(data!B$3:B$3000)-ROW(data!B$3)+1))),ROWS(data!B$3:B631))),"")</f>
        <v/>
      </c>
      <c r="C634" s="92" t="str">
        <f t="array" ref="C634">IFERROR(INDEX(data!C$3:C$3000, SMALL(IF(ISBLANK($F$3),IF(data!$D$3:$D$3000=$D$3,ROW(data!C$3:C$3000)-ROW(data!C$3)+1),IF(data!$D$3:$D$3000=$D$3,IF(data!$E$3:$E$3000=$F$3, ROW(data!C$3:C$3000)-ROW(data!C$3)+1))),ROWS(data!C$3:C631))),"")</f>
        <v/>
      </c>
      <c r="D634" s="91" t="str">
        <f t="array" ref="D634">IFERROR(INDEX(data!E$3:E$3000, SMALL(IF(ISBLANK($F$3),IF(data!$D$3:$D$3000=$D$3,ROW(data!E$3:E$3000)-ROW(data!E$3)+1),IF(data!$D$3:$D$3000=$D$3,IF(data!$E$3:$E$3000=$F$3, ROW(data!E$3:E$3000)-ROW(data!E$3)+1))),ROWS(data!E$3:E631))),"")</f>
        <v/>
      </c>
      <c r="E634" s="85" t="str">
        <f t="array" ref="E634">IFERROR(INDEX(data!F$3:F$3000, SMALL(IF(ISBLANK($F$3),IF(data!$D$3:$D$3000=$D$3,ROW(data!F$3:F$3000)-ROW(data!F$3)+1),IF(data!$D$3:$D$3000=$D$3,IF(data!$E$3:$E$3000=$F$3, ROW(data!F$3:F$3000)-ROW(data!F$3)+1))),ROWS(data!F$3:F631))),"")</f>
        <v/>
      </c>
      <c r="F634" s="85" t="str">
        <f t="array" ref="F634">IFERROR(INDEX(data!G$3:G$3000, SMALL(IF(ISBLANK($F$3),IF(data!$D$3:$D$3000=$D$3,ROW(data!G$3:G$3000)-ROW(data!G$3)+1),IF(data!$D$3:$D$3000=$D$3,IF(data!$E$3:$E$3000=$F$3, ROW(data!G$3:G$3000)-ROW(data!G$3)+1))),ROWS(data!G$3:G631))),"")</f>
        <v/>
      </c>
      <c r="G634" s="85" t="str">
        <f t="shared" si="10"/>
        <v/>
      </c>
    </row>
    <row r="635" spans="1:7">
      <c r="A635" s="88" t="str">
        <f t="array" ref="A635">IFERROR(INDEX(data!A$3:A$3000, SMALL(IF(ISBLANK($F$3),IF(data!$D$3:$D$3000=$D$3,ROW(data!A$3:A$3000)-ROW(data!A$3)+1),IF(data!$D$3:$D$3000=$D$3,IF(data!$E$3:$E$3000=$F$3, ROW(data!A$3:A$3000)-ROW(data!A$3)+1))),ROWS(data!A$3:A632))),"")</f>
        <v/>
      </c>
      <c r="B635" s="89" t="str">
        <f t="array" ref="B635">IFERROR(INDEX(data!B$3:B$3000, SMALL(IF(ISBLANK($F$3),IF(data!$D$3:$D$3000=$D$3,ROW(data!B$3:B$3000)-ROW(data!B$3)+1),IF(data!$D$3:$D$3000=$D$3,IF(data!$E$3:$E$3000=$F$3, ROW(data!B$3:B$3000)-ROW(data!B$3)+1))),ROWS(data!B$3:B632))),"")</f>
        <v/>
      </c>
      <c r="C635" s="84" t="str">
        <f t="array" ref="C635">IFERROR(INDEX(data!C$3:C$3000, SMALL(IF(ISBLANK($F$3),IF(data!$D$3:$D$3000=$D$3,ROW(data!C$3:C$3000)-ROW(data!C$3)+1),IF(data!$D$3:$D$3000=$D$3,IF(data!$E$3:$E$3000=$F$3, ROW(data!C$3:C$3000)-ROW(data!C$3)+1))),ROWS(data!C$3:C632))),"")</f>
        <v/>
      </c>
      <c r="D635" s="90" t="str">
        <f t="array" ref="D635">IFERROR(INDEX(data!E$3:E$3000, SMALL(IF(ISBLANK($F$3),IF(data!$D$3:$D$3000=$D$3,ROW(data!E$3:E$3000)-ROW(data!E$3)+1),IF(data!$D$3:$D$3000=$D$3,IF(data!$E$3:$E$3000=$F$3, ROW(data!E$3:E$3000)-ROW(data!E$3)+1))),ROWS(data!E$3:E632))),"")</f>
        <v/>
      </c>
      <c r="E635" s="85" t="str">
        <f t="array" ref="E635">IFERROR(INDEX(data!F$3:F$3000, SMALL(IF(ISBLANK($F$3),IF(data!$D$3:$D$3000=$D$3,ROW(data!F$3:F$3000)-ROW(data!F$3)+1),IF(data!$D$3:$D$3000=$D$3,IF(data!$E$3:$E$3000=$F$3, ROW(data!F$3:F$3000)-ROW(data!F$3)+1))),ROWS(data!F$3:F632))),"")</f>
        <v/>
      </c>
      <c r="F635" s="85" t="str">
        <f t="array" ref="F635">IFERROR(INDEX(data!G$3:G$3000, SMALL(IF(ISBLANK($F$3),IF(data!$D$3:$D$3000=$D$3,ROW(data!G$3:G$3000)-ROW(data!G$3)+1),IF(data!$D$3:$D$3000=$D$3,IF(data!$E$3:$E$3000=$F$3, ROW(data!G$3:G$3000)-ROW(data!G$3)+1))),ROWS(data!G$3:G632))),"")</f>
        <v/>
      </c>
      <c r="G635" s="85" t="str">
        <f t="shared" si="10"/>
        <v/>
      </c>
    </row>
    <row r="636" spans="1:7">
      <c r="A636" s="91" t="str">
        <f t="array" ref="A636">IFERROR(INDEX(data!A$3:A$3000, SMALL(IF(ISBLANK($F$3),IF(data!$D$3:$D$3000=$D$3,ROW(data!A$3:A$3000)-ROW(data!A$3)+1),IF(data!$D$3:$D$3000=$D$3,IF(data!$E$3:$E$3000=$F$3, ROW(data!A$3:A$3000)-ROW(data!A$3)+1))),ROWS(data!A$3:A633))),"")</f>
        <v/>
      </c>
      <c r="B636" s="92" t="str">
        <f t="array" ref="B636">IFERROR(INDEX(data!B$3:B$3000, SMALL(IF(ISBLANK($F$3),IF(data!$D$3:$D$3000=$D$3,ROW(data!B$3:B$3000)-ROW(data!B$3)+1),IF(data!$D$3:$D$3000=$D$3,IF(data!$E$3:$E$3000=$F$3, ROW(data!B$3:B$3000)-ROW(data!B$3)+1))),ROWS(data!B$3:B633))),"")</f>
        <v/>
      </c>
      <c r="C636" s="92" t="str">
        <f t="array" ref="C636">IFERROR(INDEX(data!C$3:C$3000, SMALL(IF(ISBLANK($F$3),IF(data!$D$3:$D$3000=$D$3,ROW(data!C$3:C$3000)-ROW(data!C$3)+1),IF(data!$D$3:$D$3000=$D$3,IF(data!$E$3:$E$3000=$F$3, ROW(data!C$3:C$3000)-ROW(data!C$3)+1))),ROWS(data!C$3:C633))),"")</f>
        <v/>
      </c>
      <c r="D636" s="91" t="str">
        <f t="array" ref="D636">IFERROR(INDEX(data!E$3:E$3000, SMALL(IF(ISBLANK($F$3),IF(data!$D$3:$D$3000=$D$3,ROW(data!E$3:E$3000)-ROW(data!E$3)+1),IF(data!$D$3:$D$3000=$D$3,IF(data!$E$3:$E$3000=$F$3, ROW(data!E$3:E$3000)-ROW(data!E$3)+1))),ROWS(data!E$3:E633))),"")</f>
        <v/>
      </c>
      <c r="E636" s="85" t="str">
        <f t="array" ref="E636">IFERROR(INDEX(data!F$3:F$3000, SMALL(IF(ISBLANK($F$3),IF(data!$D$3:$D$3000=$D$3,ROW(data!F$3:F$3000)-ROW(data!F$3)+1),IF(data!$D$3:$D$3000=$D$3,IF(data!$E$3:$E$3000=$F$3, ROW(data!F$3:F$3000)-ROW(data!F$3)+1))),ROWS(data!F$3:F633))),"")</f>
        <v/>
      </c>
      <c r="F636" s="85" t="str">
        <f t="array" ref="F636">IFERROR(INDEX(data!G$3:G$3000, SMALL(IF(ISBLANK($F$3),IF(data!$D$3:$D$3000=$D$3,ROW(data!G$3:G$3000)-ROW(data!G$3)+1),IF(data!$D$3:$D$3000=$D$3,IF(data!$E$3:$E$3000=$F$3, ROW(data!G$3:G$3000)-ROW(data!G$3)+1))),ROWS(data!G$3:G633))),"")</f>
        <v/>
      </c>
      <c r="G636" s="85" t="str">
        <f t="shared" si="10"/>
        <v/>
      </c>
    </row>
    <row r="637" spans="1:7">
      <c r="A637" s="88" t="str">
        <f t="array" ref="A637">IFERROR(INDEX(data!A$3:A$3000, SMALL(IF(ISBLANK($F$3),IF(data!$D$3:$D$3000=$D$3,ROW(data!A$3:A$3000)-ROW(data!A$3)+1),IF(data!$D$3:$D$3000=$D$3,IF(data!$E$3:$E$3000=$F$3, ROW(data!A$3:A$3000)-ROW(data!A$3)+1))),ROWS(data!A$3:A634))),"")</f>
        <v/>
      </c>
      <c r="B637" s="89" t="str">
        <f t="array" ref="B637">IFERROR(INDEX(data!B$3:B$3000, SMALL(IF(ISBLANK($F$3),IF(data!$D$3:$D$3000=$D$3,ROW(data!B$3:B$3000)-ROW(data!B$3)+1),IF(data!$D$3:$D$3000=$D$3,IF(data!$E$3:$E$3000=$F$3, ROW(data!B$3:B$3000)-ROW(data!B$3)+1))),ROWS(data!B$3:B634))),"")</f>
        <v/>
      </c>
      <c r="C637" s="84" t="str">
        <f t="array" ref="C637">IFERROR(INDEX(data!C$3:C$3000, SMALL(IF(ISBLANK($F$3),IF(data!$D$3:$D$3000=$D$3,ROW(data!C$3:C$3000)-ROW(data!C$3)+1),IF(data!$D$3:$D$3000=$D$3,IF(data!$E$3:$E$3000=$F$3, ROW(data!C$3:C$3000)-ROW(data!C$3)+1))),ROWS(data!C$3:C634))),"")</f>
        <v/>
      </c>
      <c r="D637" s="90" t="str">
        <f t="array" ref="D637">IFERROR(INDEX(data!E$3:E$3000, SMALL(IF(ISBLANK($F$3),IF(data!$D$3:$D$3000=$D$3,ROW(data!E$3:E$3000)-ROW(data!E$3)+1),IF(data!$D$3:$D$3000=$D$3,IF(data!$E$3:$E$3000=$F$3, ROW(data!E$3:E$3000)-ROW(data!E$3)+1))),ROWS(data!E$3:E634))),"")</f>
        <v/>
      </c>
      <c r="E637" s="85" t="str">
        <f t="array" ref="E637">IFERROR(INDEX(data!F$3:F$3000, SMALL(IF(ISBLANK($F$3),IF(data!$D$3:$D$3000=$D$3,ROW(data!F$3:F$3000)-ROW(data!F$3)+1),IF(data!$D$3:$D$3000=$D$3,IF(data!$E$3:$E$3000=$F$3, ROW(data!F$3:F$3000)-ROW(data!F$3)+1))),ROWS(data!F$3:F634))),"")</f>
        <v/>
      </c>
      <c r="F637" s="85" t="str">
        <f t="array" ref="F637">IFERROR(INDEX(data!G$3:G$3000, SMALL(IF(ISBLANK($F$3),IF(data!$D$3:$D$3000=$D$3,ROW(data!G$3:G$3000)-ROW(data!G$3)+1),IF(data!$D$3:$D$3000=$D$3,IF(data!$E$3:$E$3000=$F$3, ROW(data!G$3:G$3000)-ROW(data!G$3)+1))),ROWS(data!G$3:G634))),"")</f>
        <v/>
      </c>
      <c r="G637" s="85" t="str">
        <f t="shared" si="10"/>
        <v/>
      </c>
    </row>
    <row r="638" spans="1:7">
      <c r="A638" s="91" t="str">
        <f t="array" ref="A638">IFERROR(INDEX(data!A$3:A$3000, SMALL(IF(ISBLANK($F$3),IF(data!$D$3:$D$3000=$D$3,ROW(data!A$3:A$3000)-ROW(data!A$3)+1),IF(data!$D$3:$D$3000=$D$3,IF(data!$E$3:$E$3000=$F$3, ROW(data!A$3:A$3000)-ROW(data!A$3)+1))),ROWS(data!A$3:A635))),"")</f>
        <v/>
      </c>
      <c r="B638" s="92" t="str">
        <f t="array" ref="B638">IFERROR(INDEX(data!B$3:B$3000, SMALL(IF(ISBLANK($F$3),IF(data!$D$3:$D$3000=$D$3,ROW(data!B$3:B$3000)-ROW(data!B$3)+1),IF(data!$D$3:$D$3000=$D$3,IF(data!$E$3:$E$3000=$F$3, ROW(data!B$3:B$3000)-ROW(data!B$3)+1))),ROWS(data!B$3:B635))),"")</f>
        <v/>
      </c>
      <c r="C638" s="92" t="str">
        <f t="array" ref="C638">IFERROR(INDEX(data!C$3:C$3000, SMALL(IF(ISBLANK($F$3),IF(data!$D$3:$D$3000=$D$3,ROW(data!C$3:C$3000)-ROW(data!C$3)+1),IF(data!$D$3:$D$3000=$D$3,IF(data!$E$3:$E$3000=$F$3, ROW(data!C$3:C$3000)-ROW(data!C$3)+1))),ROWS(data!C$3:C635))),"")</f>
        <v/>
      </c>
      <c r="D638" s="91" t="str">
        <f t="array" ref="D638">IFERROR(INDEX(data!E$3:E$3000, SMALL(IF(ISBLANK($F$3),IF(data!$D$3:$D$3000=$D$3,ROW(data!E$3:E$3000)-ROW(data!E$3)+1),IF(data!$D$3:$D$3000=$D$3,IF(data!$E$3:$E$3000=$F$3, ROW(data!E$3:E$3000)-ROW(data!E$3)+1))),ROWS(data!E$3:E635))),"")</f>
        <v/>
      </c>
      <c r="E638" s="85" t="str">
        <f t="array" ref="E638">IFERROR(INDEX(data!F$3:F$3000, SMALL(IF(ISBLANK($F$3),IF(data!$D$3:$D$3000=$D$3,ROW(data!F$3:F$3000)-ROW(data!F$3)+1),IF(data!$D$3:$D$3000=$D$3,IF(data!$E$3:$E$3000=$F$3, ROW(data!F$3:F$3000)-ROW(data!F$3)+1))),ROWS(data!F$3:F635))),"")</f>
        <v/>
      </c>
      <c r="F638" s="85" t="str">
        <f t="array" ref="F638">IFERROR(INDEX(data!G$3:G$3000, SMALL(IF(ISBLANK($F$3),IF(data!$D$3:$D$3000=$D$3,ROW(data!G$3:G$3000)-ROW(data!G$3)+1),IF(data!$D$3:$D$3000=$D$3,IF(data!$E$3:$E$3000=$F$3, ROW(data!G$3:G$3000)-ROW(data!G$3)+1))),ROWS(data!G$3:G635))),"")</f>
        <v/>
      </c>
      <c r="G638" s="85" t="str">
        <f t="shared" si="10"/>
        <v/>
      </c>
    </row>
    <row r="639" spans="1:7">
      <c r="A639" s="88" t="str">
        <f t="array" ref="A639">IFERROR(INDEX(data!A$3:A$3000, SMALL(IF(ISBLANK($F$3),IF(data!$D$3:$D$3000=$D$3,ROW(data!A$3:A$3000)-ROW(data!A$3)+1),IF(data!$D$3:$D$3000=$D$3,IF(data!$E$3:$E$3000=$F$3, ROW(data!A$3:A$3000)-ROW(data!A$3)+1))),ROWS(data!A$3:A636))),"")</f>
        <v/>
      </c>
      <c r="B639" s="89" t="str">
        <f t="array" ref="B639">IFERROR(INDEX(data!B$3:B$3000, SMALL(IF(ISBLANK($F$3),IF(data!$D$3:$D$3000=$D$3,ROW(data!B$3:B$3000)-ROW(data!B$3)+1),IF(data!$D$3:$D$3000=$D$3,IF(data!$E$3:$E$3000=$F$3, ROW(data!B$3:B$3000)-ROW(data!B$3)+1))),ROWS(data!B$3:B636))),"")</f>
        <v/>
      </c>
      <c r="C639" s="84" t="str">
        <f t="array" ref="C639">IFERROR(INDEX(data!C$3:C$3000, SMALL(IF(ISBLANK($F$3),IF(data!$D$3:$D$3000=$D$3,ROW(data!C$3:C$3000)-ROW(data!C$3)+1),IF(data!$D$3:$D$3000=$D$3,IF(data!$E$3:$E$3000=$F$3, ROW(data!C$3:C$3000)-ROW(data!C$3)+1))),ROWS(data!C$3:C636))),"")</f>
        <v/>
      </c>
      <c r="D639" s="90" t="str">
        <f t="array" ref="D639">IFERROR(INDEX(data!E$3:E$3000, SMALL(IF(ISBLANK($F$3),IF(data!$D$3:$D$3000=$D$3,ROW(data!E$3:E$3000)-ROW(data!E$3)+1),IF(data!$D$3:$D$3000=$D$3,IF(data!$E$3:$E$3000=$F$3, ROW(data!E$3:E$3000)-ROW(data!E$3)+1))),ROWS(data!E$3:E636))),"")</f>
        <v/>
      </c>
      <c r="E639" s="85" t="str">
        <f t="array" ref="E639">IFERROR(INDEX(data!F$3:F$3000, SMALL(IF(ISBLANK($F$3),IF(data!$D$3:$D$3000=$D$3,ROW(data!F$3:F$3000)-ROW(data!F$3)+1),IF(data!$D$3:$D$3000=$D$3,IF(data!$E$3:$E$3000=$F$3, ROW(data!F$3:F$3000)-ROW(data!F$3)+1))),ROWS(data!F$3:F636))),"")</f>
        <v/>
      </c>
      <c r="F639" s="85" t="str">
        <f t="array" ref="F639">IFERROR(INDEX(data!G$3:G$3000, SMALL(IF(ISBLANK($F$3),IF(data!$D$3:$D$3000=$D$3,ROW(data!G$3:G$3000)-ROW(data!G$3)+1),IF(data!$D$3:$D$3000=$D$3,IF(data!$E$3:$E$3000=$F$3, ROW(data!G$3:G$3000)-ROW(data!G$3)+1))),ROWS(data!G$3:G636))),"")</f>
        <v/>
      </c>
      <c r="G639" s="85" t="str">
        <f t="shared" si="10"/>
        <v/>
      </c>
    </row>
    <row r="640" spans="1:7">
      <c r="A640" s="91" t="str">
        <f t="array" ref="A640">IFERROR(INDEX(data!A$3:A$3000, SMALL(IF(ISBLANK($F$3),IF(data!$D$3:$D$3000=$D$3,ROW(data!A$3:A$3000)-ROW(data!A$3)+1),IF(data!$D$3:$D$3000=$D$3,IF(data!$E$3:$E$3000=$F$3, ROW(data!A$3:A$3000)-ROW(data!A$3)+1))),ROWS(data!A$3:A637))),"")</f>
        <v/>
      </c>
      <c r="B640" s="92" t="str">
        <f t="array" ref="B640">IFERROR(INDEX(data!B$3:B$3000, SMALL(IF(ISBLANK($F$3),IF(data!$D$3:$D$3000=$D$3,ROW(data!B$3:B$3000)-ROW(data!B$3)+1),IF(data!$D$3:$D$3000=$D$3,IF(data!$E$3:$E$3000=$F$3, ROW(data!B$3:B$3000)-ROW(data!B$3)+1))),ROWS(data!B$3:B637))),"")</f>
        <v/>
      </c>
      <c r="C640" s="92" t="str">
        <f t="array" ref="C640">IFERROR(INDEX(data!C$3:C$3000, SMALL(IF(ISBLANK($F$3),IF(data!$D$3:$D$3000=$D$3,ROW(data!C$3:C$3000)-ROW(data!C$3)+1),IF(data!$D$3:$D$3000=$D$3,IF(data!$E$3:$E$3000=$F$3, ROW(data!C$3:C$3000)-ROW(data!C$3)+1))),ROWS(data!C$3:C637))),"")</f>
        <v/>
      </c>
      <c r="D640" s="91" t="str">
        <f t="array" ref="D640">IFERROR(INDEX(data!E$3:E$3000, SMALL(IF(ISBLANK($F$3),IF(data!$D$3:$D$3000=$D$3,ROW(data!E$3:E$3000)-ROW(data!E$3)+1),IF(data!$D$3:$D$3000=$D$3,IF(data!$E$3:$E$3000=$F$3, ROW(data!E$3:E$3000)-ROW(data!E$3)+1))),ROWS(data!E$3:E637))),"")</f>
        <v/>
      </c>
      <c r="E640" s="85" t="str">
        <f t="array" ref="E640">IFERROR(INDEX(data!F$3:F$3000, SMALL(IF(ISBLANK($F$3),IF(data!$D$3:$D$3000=$D$3,ROW(data!F$3:F$3000)-ROW(data!F$3)+1),IF(data!$D$3:$D$3000=$D$3,IF(data!$E$3:$E$3000=$F$3, ROW(data!F$3:F$3000)-ROW(data!F$3)+1))),ROWS(data!F$3:F637))),"")</f>
        <v/>
      </c>
      <c r="F640" s="85" t="str">
        <f t="array" ref="F640">IFERROR(INDEX(data!G$3:G$3000, SMALL(IF(ISBLANK($F$3),IF(data!$D$3:$D$3000=$D$3,ROW(data!G$3:G$3000)-ROW(data!G$3)+1),IF(data!$D$3:$D$3000=$D$3,IF(data!$E$3:$E$3000=$F$3, ROW(data!G$3:G$3000)-ROW(data!G$3)+1))),ROWS(data!G$3:G637))),"")</f>
        <v/>
      </c>
      <c r="G640" s="85" t="str">
        <f t="shared" si="10"/>
        <v/>
      </c>
    </row>
    <row r="641" spans="1:7">
      <c r="A641" s="88" t="str">
        <f t="array" ref="A641">IFERROR(INDEX(data!A$3:A$3000, SMALL(IF(ISBLANK($F$3),IF(data!$D$3:$D$3000=$D$3,ROW(data!A$3:A$3000)-ROW(data!A$3)+1),IF(data!$D$3:$D$3000=$D$3,IF(data!$E$3:$E$3000=$F$3, ROW(data!A$3:A$3000)-ROW(data!A$3)+1))),ROWS(data!A$3:A638))),"")</f>
        <v/>
      </c>
      <c r="B641" s="89" t="str">
        <f t="array" ref="B641">IFERROR(INDEX(data!B$3:B$3000, SMALL(IF(ISBLANK($F$3),IF(data!$D$3:$D$3000=$D$3,ROW(data!B$3:B$3000)-ROW(data!B$3)+1),IF(data!$D$3:$D$3000=$D$3,IF(data!$E$3:$E$3000=$F$3, ROW(data!B$3:B$3000)-ROW(data!B$3)+1))),ROWS(data!B$3:B638))),"")</f>
        <v/>
      </c>
      <c r="C641" s="84" t="str">
        <f t="array" ref="C641">IFERROR(INDEX(data!C$3:C$3000, SMALL(IF(ISBLANK($F$3),IF(data!$D$3:$D$3000=$D$3,ROW(data!C$3:C$3000)-ROW(data!C$3)+1),IF(data!$D$3:$D$3000=$D$3,IF(data!$E$3:$E$3000=$F$3, ROW(data!C$3:C$3000)-ROW(data!C$3)+1))),ROWS(data!C$3:C638))),"")</f>
        <v/>
      </c>
      <c r="D641" s="90" t="str">
        <f t="array" ref="D641">IFERROR(INDEX(data!E$3:E$3000, SMALL(IF(ISBLANK($F$3),IF(data!$D$3:$D$3000=$D$3,ROW(data!E$3:E$3000)-ROW(data!E$3)+1),IF(data!$D$3:$D$3000=$D$3,IF(data!$E$3:$E$3000=$F$3, ROW(data!E$3:E$3000)-ROW(data!E$3)+1))),ROWS(data!E$3:E638))),"")</f>
        <v/>
      </c>
      <c r="E641" s="85" t="str">
        <f t="array" ref="E641">IFERROR(INDEX(data!F$3:F$3000, SMALL(IF(ISBLANK($F$3),IF(data!$D$3:$D$3000=$D$3,ROW(data!F$3:F$3000)-ROW(data!F$3)+1),IF(data!$D$3:$D$3000=$D$3,IF(data!$E$3:$E$3000=$F$3, ROW(data!F$3:F$3000)-ROW(data!F$3)+1))),ROWS(data!F$3:F638))),"")</f>
        <v/>
      </c>
      <c r="F641" s="85" t="str">
        <f t="array" ref="F641">IFERROR(INDEX(data!G$3:G$3000, SMALL(IF(ISBLANK($F$3),IF(data!$D$3:$D$3000=$D$3,ROW(data!G$3:G$3000)-ROW(data!G$3)+1),IF(data!$D$3:$D$3000=$D$3,IF(data!$E$3:$E$3000=$F$3, ROW(data!G$3:G$3000)-ROW(data!G$3)+1))),ROWS(data!G$3:G638))),"")</f>
        <v/>
      </c>
      <c r="G641" s="85" t="str">
        <f t="shared" si="10"/>
        <v/>
      </c>
    </row>
    <row r="642" spans="1:7">
      <c r="A642" s="91" t="str">
        <f t="array" ref="A642">IFERROR(INDEX(data!A$3:A$3000, SMALL(IF(ISBLANK($F$3),IF(data!$D$3:$D$3000=$D$3,ROW(data!A$3:A$3000)-ROW(data!A$3)+1),IF(data!$D$3:$D$3000=$D$3,IF(data!$E$3:$E$3000=$F$3, ROW(data!A$3:A$3000)-ROW(data!A$3)+1))),ROWS(data!A$3:A639))),"")</f>
        <v/>
      </c>
      <c r="B642" s="92" t="str">
        <f t="array" ref="B642">IFERROR(INDEX(data!B$3:B$3000, SMALL(IF(ISBLANK($F$3),IF(data!$D$3:$D$3000=$D$3,ROW(data!B$3:B$3000)-ROW(data!B$3)+1),IF(data!$D$3:$D$3000=$D$3,IF(data!$E$3:$E$3000=$F$3, ROW(data!B$3:B$3000)-ROW(data!B$3)+1))),ROWS(data!B$3:B639))),"")</f>
        <v/>
      </c>
      <c r="C642" s="92" t="str">
        <f t="array" ref="C642">IFERROR(INDEX(data!C$3:C$3000, SMALL(IF(ISBLANK($F$3),IF(data!$D$3:$D$3000=$D$3,ROW(data!C$3:C$3000)-ROW(data!C$3)+1),IF(data!$D$3:$D$3000=$D$3,IF(data!$E$3:$E$3000=$F$3, ROW(data!C$3:C$3000)-ROW(data!C$3)+1))),ROWS(data!C$3:C639))),"")</f>
        <v/>
      </c>
      <c r="D642" s="91" t="str">
        <f t="array" ref="D642">IFERROR(INDEX(data!E$3:E$3000, SMALL(IF(ISBLANK($F$3),IF(data!$D$3:$D$3000=$D$3,ROW(data!E$3:E$3000)-ROW(data!E$3)+1),IF(data!$D$3:$D$3000=$D$3,IF(data!$E$3:$E$3000=$F$3, ROW(data!E$3:E$3000)-ROW(data!E$3)+1))),ROWS(data!E$3:E639))),"")</f>
        <v/>
      </c>
      <c r="E642" s="85" t="str">
        <f t="array" ref="E642">IFERROR(INDEX(data!F$3:F$3000, SMALL(IF(ISBLANK($F$3),IF(data!$D$3:$D$3000=$D$3,ROW(data!F$3:F$3000)-ROW(data!F$3)+1),IF(data!$D$3:$D$3000=$D$3,IF(data!$E$3:$E$3000=$F$3, ROW(data!F$3:F$3000)-ROW(data!F$3)+1))),ROWS(data!F$3:F639))),"")</f>
        <v/>
      </c>
      <c r="F642" s="85" t="str">
        <f t="array" ref="F642">IFERROR(INDEX(data!G$3:G$3000, SMALL(IF(ISBLANK($F$3),IF(data!$D$3:$D$3000=$D$3,ROW(data!G$3:G$3000)-ROW(data!G$3)+1),IF(data!$D$3:$D$3000=$D$3,IF(data!$E$3:$E$3000=$F$3, ROW(data!G$3:G$3000)-ROW(data!G$3)+1))),ROWS(data!G$3:G639))),"")</f>
        <v/>
      </c>
      <c r="G642" s="85" t="str">
        <f t="shared" si="10"/>
        <v/>
      </c>
    </row>
    <row r="643" spans="1:7">
      <c r="A643" s="88" t="str">
        <f t="array" ref="A643">IFERROR(INDEX(data!A$3:A$3000, SMALL(IF(ISBLANK($F$3),IF(data!$D$3:$D$3000=$D$3,ROW(data!A$3:A$3000)-ROW(data!A$3)+1),IF(data!$D$3:$D$3000=$D$3,IF(data!$E$3:$E$3000=$F$3, ROW(data!A$3:A$3000)-ROW(data!A$3)+1))),ROWS(data!A$3:A640))),"")</f>
        <v/>
      </c>
      <c r="B643" s="89" t="str">
        <f t="array" ref="B643">IFERROR(INDEX(data!B$3:B$3000, SMALL(IF(ISBLANK($F$3),IF(data!$D$3:$D$3000=$D$3,ROW(data!B$3:B$3000)-ROW(data!B$3)+1),IF(data!$D$3:$D$3000=$D$3,IF(data!$E$3:$E$3000=$F$3, ROW(data!B$3:B$3000)-ROW(data!B$3)+1))),ROWS(data!B$3:B640))),"")</f>
        <v/>
      </c>
      <c r="C643" s="84" t="str">
        <f t="array" ref="C643">IFERROR(INDEX(data!C$3:C$3000, SMALL(IF(ISBLANK($F$3),IF(data!$D$3:$D$3000=$D$3,ROW(data!C$3:C$3000)-ROW(data!C$3)+1),IF(data!$D$3:$D$3000=$D$3,IF(data!$E$3:$E$3000=$F$3, ROW(data!C$3:C$3000)-ROW(data!C$3)+1))),ROWS(data!C$3:C640))),"")</f>
        <v/>
      </c>
      <c r="D643" s="90" t="str">
        <f t="array" ref="D643">IFERROR(INDEX(data!E$3:E$3000, SMALL(IF(ISBLANK($F$3),IF(data!$D$3:$D$3000=$D$3,ROW(data!E$3:E$3000)-ROW(data!E$3)+1),IF(data!$D$3:$D$3000=$D$3,IF(data!$E$3:$E$3000=$F$3, ROW(data!E$3:E$3000)-ROW(data!E$3)+1))),ROWS(data!E$3:E640))),"")</f>
        <v/>
      </c>
      <c r="E643" s="85" t="str">
        <f t="array" ref="E643">IFERROR(INDEX(data!F$3:F$3000, SMALL(IF(ISBLANK($F$3),IF(data!$D$3:$D$3000=$D$3,ROW(data!F$3:F$3000)-ROW(data!F$3)+1),IF(data!$D$3:$D$3000=$D$3,IF(data!$E$3:$E$3000=$F$3, ROW(data!F$3:F$3000)-ROW(data!F$3)+1))),ROWS(data!F$3:F640))),"")</f>
        <v/>
      </c>
      <c r="F643" s="85" t="str">
        <f t="array" ref="F643">IFERROR(INDEX(data!G$3:G$3000, SMALL(IF(ISBLANK($F$3),IF(data!$D$3:$D$3000=$D$3,ROW(data!G$3:G$3000)-ROW(data!G$3)+1),IF(data!$D$3:$D$3000=$D$3,IF(data!$E$3:$E$3000=$F$3, ROW(data!G$3:G$3000)-ROW(data!G$3)+1))),ROWS(data!G$3:G640))),"")</f>
        <v/>
      </c>
      <c r="G643" s="85" t="str">
        <f t="shared" si="10"/>
        <v/>
      </c>
    </row>
    <row r="644" spans="1:7">
      <c r="A644" s="91" t="str">
        <f t="array" ref="A644">IFERROR(INDEX(data!A$3:A$3000, SMALL(IF(ISBLANK($F$3),IF(data!$D$3:$D$3000=$D$3,ROW(data!A$3:A$3000)-ROW(data!A$3)+1),IF(data!$D$3:$D$3000=$D$3,IF(data!$E$3:$E$3000=$F$3, ROW(data!A$3:A$3000)-ROW(data!A$3)+1))),ROWS(data!A$3:A641))),"")</f>
        <v/>
      </c>
      <c r="B644" s="92" t="str">
        <f t="array" ref="B644">IFERROR(INDEX(data!B$3:B$3000, SMALL(IF(ISBLANK($F$3),IF(data!$D$3:$D$3000=$D$3,ROW(data!B$3:B$3000)-ROW(data!B$3)+1),IF(data!$D$3:$D$3000=$D$3,IF(data!$E$3:$E$3000=$F$3, ROW(data!B$3:B$3000)-ROW(data!B$3)+1))),ROWS(data!B$3:B641))),"")</f>
        <v/>
      </c>
      <c r="C644" s="92" t="str">
        <f t="array" ref="C644">IFERROR(INDEX(data!C$3:C$3000, SMALL(IF(ISBLANK($F$3),IF(data!$D$3:$D$3000=$D$3,ROW(data!C$3:C$3000)-ROW(data!C$3)+1),IF(data!$D$3:$D$3000=$D$3,IF(data!$E$3:$E$3000=$F$3, ROW(data!C$3:C$3000)-ROW(data!C$3)+1))),ROWS(data!C$3:C641))),"")</f>
        <v/>
      </c>
      <c r="D644" s="91" t="str">
        <f t="array" ref="D644">IFERROR(INDEX(data!E$3:E$3000, SMALL(IF(ISBLANK($F$3),IF(data!$D$3:$D$3000=$D$3,ROW(data!E$3:E$3000)-ROW(data!E$3)+1),IF(data!$D$3:$D$3000=$D$3,IF(data!$E$3:$E$3000=$F$3, ROW(data!E$3:E$3000)-ROW(data!E$3)+1))),ROWS(data!E$3:E641))),"")</f>
        <v/>
      </c>
      <c r="E644" s="85" t="str">
        <f t="array" ref="E644">IFERROR(INDEX(data!F$3:F$3000, SMALL(IF(ISBLANK($F$3),IF(data!$D$3:$D$3000=$D$3,ROW(data!F$3:F$3000)-ROW(data!F$3)+1),IF(data!$D$3:$D$3000=$D$3,IF(data!$E$3:$E$3000=$F$3, ROW(data!F$3:F$3000)-ROW(data!F$3)+1))),ROWS(data!F$3:F641))),"")</f>
        <v/>
      </c>
      <c r="F644" s="85" t="str">
        <f t="array" ref="F644">IFERROR(INDEX(data!G$3:G$3000, SMALL(IF(ISBLANK($F$3),IF(data!$D$3:$D$3000=$D$3,ROW(data!G$3:G$3000)-ROW(data!G$3)+1),IF(data!$D$3:$D$3000=$D$3,IF(data!$E$3:$E$3000=$F$3, ROW(data!G$3:G$3000)-ROW(data!G$3)+1))),ROWS(data!G$3:G641))),"")</f>
        <v/>
      </c>
      <c r="G644" s="85" t="str">
        <f t="shared" si="10"/>
        <v/>
      </c>
    </row>
    <row r="645" spans="1:7">
      <c r="A645" s="88" t="str">
        <f t="array" ref="A645">IFERROR(INDEX(data!A$3:A$3000, SMALL(IF(ISBLANK($F$3),IF(data!$D$3:$D$3000=$D$3,ROW(data!A$3:A$3000)-ROW(data!A$3)+1),IF(data!$D$3:$D$3000=$D$3,IF(data!$E$3:$E$3000=$F$3, ROW(data!A$3:A$3000)-ROW(data!A$3)+1))),ROWS(data!A$3:A642))),"")</f>
        <v/>
      </c>
      <c r="B645" s="89" t="str">
        <f t="array" ref="B645">IFERROR(INDEX(data!B$3:B$3000, SMALL(IF(ISBLANK($F$3),IF(data!$D$3:$D$3000=$D$3,ROW(data!B$3:B$3000)-ROW(data!B$3)+1),IF(data!$D$3:$D$3000=$D$3,IF(data!$E$3:$E$3000=$F$3, ROW(data!B$3:B$3000)-ROW(data!B$3)+1))),ROWS(data!B$3:B642))),"")</f>
        <v/>
      </c>
      <c r="C645" s="84" t="str">
        <f t="array" ref="C645">IFERROR(INDEX(data!C$3:C$3000, SMALL(IF(ISBLANK($F$3),IF(data!$D$3:$D$3000=$D$3,ROW(data!C$3:C$3000)-ROW(data!C$3)+1),IF(data!$D$3:$D$3000=$D$3,IF(data!$E$3:$E$3000=$F$3, ROW(data!C$3:C$3000)-ROW(data!C$3)+1))),ROWS(data!C$3:C642))),"")</f>
        <v/>
      </c>
      <c r="D645" s="90" t="str">
        <f t="array" ref="D645">IFERROR(INDEX(data!E$3:E$3000, SMALL(IF(ISBLANK($F$3),IF(data!$D$3:$D$3000=$D$3,ROW(data!E$3:E$3000)-ROW(data!E$3)+1),IF(data!$D$3:$D$3000=$D$3,IF(data!$E$3:$E$3000=$F$3, ROW(data!E$3:E$3000)-ROW(data!E$3)+1))),ROWS(data!E$3:E642))),"")</f>
        <v/>
      </c>
      <c r="E645" s="85" t="str">
        <f t="array" ref="E645">IFERROR(INDEX(data!F$3:F$3000, SMALL(IF(ISBLANK($F$3),IF(data!$D$3:$D$3000=$D$3,ROW(data!F$3:F$3000)-ROW(data!F$3)+1),IF(data!$D$3:$D$3000=$D$3,IF(data!$E$3:$E$3000=$F$3, ROW(data!F$3:F$3000)-ROW(data!F$3)+1))),ROWS(data!F$3:F642))),"")</f>
        <v/>
      </c>
      <c r="F645" s="85" t="str">
        <f t="array" ref="F645">IFERROR(INDEX(data!G$3:G$3000, SMALL(IF(ISBLANK($F$3),IF(data!$D$3:$D$3000=$D$3,ROW(data!G$3:G$3000)-ROW(data!G$3)+1),IF(data!$D$3:$D$3000=$D$3,IF(data!$E$3:$E$3000=$F$3, ROW(data!G$3:G$3000)-ROW(data!G$3)+1))),ROWS(data!G$3:G642))),"")</f>
        <v/>
      </c>
      <c r="G645" s="85" t="str">
        <f t="shared" si="10"/>
        <v/>
      </c>
    </row>
    <row r="646" spans="1:7">
      <c r="A646" s="91" t="str">
        <f t="array" ref="A646">IFERROR(INDEX(data!A$3:A$3000, SMALL(IF(ISBLANK($F$3),IF(data!$D$3:$D$3000=$D$3,ROW(data!A$3:A$3000)-ROW(data!A$3)+1),IF(data!$D$3:$D$3000=$D$3,IF(data!$E$3:$E$3000=$F$3, ROW(data!A$3:A$3000)-ROW(data!A$3)+1))),ROWS(data!A$3:A643))),"")</f>
        <v/>
      </c>
      <c r="B646" s="92" t="str">
        <f t="array" ref="B646">IFERROR(INDEX(data!B$3:B$3000, SMALL(IF(ISBLANK($F$3),IF(data!$D$3:$D$3000=$D$3,ROW(data!B$3:B$3000)-ROW(data!B$3)+1),IF(data!$D$3:$D$3000=$D$3,IF(data!$E$3:$E$3000=$F$3, ROW(data!B$3:B$3000)-ROW(data!B$3)+1))),ROWS(data!B$3:B643))),"")</f>
        <v/>
      </c>
      <c r="C646" s="92" t="str">
        <f t="array" ref="C646">IFERROR(INDEX(data!C$3:C$3000, SMALL(IF(ISBLANK($F$3),IF(data!$D$3:$D$3000=$D$3,ROW(data!C$3:C$3000)-ROW(data!C$3)+1),IF(data!$D$3:$D$3000=$D$3,IF(data!$E$3:$E$3000=$F$3, ROW(data!C$3:C$3000)-ROW(data!C$3)+1))),ROWS(data!C$3:C643))),"")</f>
        <v/>
      </c>
      <c r="D646" s="91" t="str">
        <f t="array" ref="D646">IFERROR(INDEX(data!E$3:E$3000, SMALL(IF(ISBLANK($F$3),IF(data!$D$3:$D$3000=$D$3,ROW(data!E$3:E$3000)-ROW(data!E$3)+1),IF(data!$D$3:$D$3000=$D$3,IF(data!$E$3:$E$3000=$F$3, ROW(data!E$3:E$3000)-ROW(data!E$3)+1))),ROWS(data!E$3:E643))),"")</f>
        <v/>
      </c>
      <c r="E646" s="85" t="str">
        <f t="array" ref="E646">IFERROR(INDEX(data!F$3:F$3000, SMALL(IF(ISBLANK($F$3),IF(data!$D$3:$D$3000=$D$3,ROW(data!F$3:F$3000)-ROW(data!F$3)+1),IF(data!$D$3:$D$3000=$D$3,IF(data!$E$3:$E$3000=$F$3, ROW(data!F$3:F$3000)-ROW(data!F$3)+1))),ROWS(data!F$3:F643))),"")</f>
        <v/>
      </c>
      <c r="F646" s="85" t="str">
        <f t="array" ref="F646">IFERROR(INDEX(data!G$3:G$3000, SMALL(IF(ISBLANK($F$3),IF(data!$D$3:$D$3000=$D$3,ROW(data!G$3:G$3000)-ROW(data!G$3)+1),IF(data!$D$3:$D$3000=$D$3,IF(data!$E$3:$E$3000=$F$3, ROW(data!G$3:G$3000)-ROW(data!G$3)+1))),ROWS(data!G$3:G643))),"")</f>
        <v/>
      </c>
      <c r="G646" s="85" t="str">
        <f t="shared" si="10"/>
        <v/>
      </c>
    </row>
    <row r="647" spans="1:7">
      <c r="A647" s="88" t="str">
        <f t="array" ref="A647">IFERROR(INDEX(data!A$3:A$3000, SMALL(IF(ISBLANK($F$3),IF(data!$D$3:$D$3000=$D$3,ROW(data!A$3:A$3000)-ROW(data!A$3)+1),IF(data!$D$3:$D$3000=$D$3,IF(data!$E$3:$E$3000=$F$3, ROW(data!A$3:A$3000)-ROW(data!A$3)+1))),ROWS(data!A$3:A644))),"")</f>
        <v/>
      </c>
      <c r="B647" s="89" t="str">
        <f t="array" ref="B647">IFERROR(INDEX(data!B$3:B$3000, SMALL(IF(ISBLANK($F$3),IF(data!$D$3:$D$3000=$D$3,ROW(data!B$3:B$3000)-ROW(data!B$3)+1),IF(data!$D$3:$D$3000=$D$3,IF(data!$E$3:$E$3000=$F$3, ROW(data!B$3:B$3000)-ROW(data!B$3)+1))),ROWS(data!B$3:B644))),"")</f>
        <v/>
      </c>
      <c r="C647" s="84" t="str">
        <f t="array" ref="C647">IFERROR(INDEX(data!C$3:C$3000, SMALL(IF(ISBLANK($F$3),IF(data!$D$3:$D$3000=$D$3,ROW(data!C$3:C$3000)-ROW(data!C$3)+1),IF(data!$D$3:$D$3000=$D$3,IF(data!$E$3:$E$3000=$F$3, ROW(data!C$3:C$3000)-ROW(data!C$3)+1))),ROWS(data!C$3:C644))),"")</f>
        <v/>
      </c>
      <c r="D647" s="90" t="str">
        <f t="array" ref="D647">IFERROR(INDEX(data!E$3:E$3000, SMALL(IF(ISBLANK($F$3),IF(data!$D$3:$D$3000=$D$3,ROW(data!E$3:E$3000)-ROW(data!E$3)+1),IF(data!$D$3:$D$3000=$D$3,IF(data!$E$3:$E$3000=$F$3, ROW(data!E$3:E$3000)-ROW(data!E$3)+1))),ROWS(data!E$3:E644))),"")</f>
        <v/>
      </c>
      <c r="E647" s="85" t="str">
        <f t="array" ref="E647">IFERROR(INDEX(data!F$3:F$3000, SMALL(IF(ISBLANK($F$3),IF(data!$D$3:$D$3000=$D$3,ROW(data!F$3:F$3000)-ROW(data!F$3)+1),IF(data!$D$3:$D$3000=$D$3,IF(data!$E$3:$E$3000=$F$3, ROW(data!F$3:F$3000)-ROW(data!F$3)+1))),ROWS(data!F$3:F644))),"")</f>
        <v/>
      </c>
      <c r="F647" s="85" t="str">
        <f t="array" ref="F647">IFERROR(INDEX(data!G$3:G$3000, SMALL(IF(ISBLANK($F$3),IF(data!$D$3:$D$3000=$D$3,ROW(data!G$3:G$3000)-ROW(data!G$3)+1),IF(data!$D$3:$D$3000=$D$3,IF(data!$E$3:$E$3000=$F$3, ROW(data!G$3:G$3000)-ROW(data!G$3)+1))),ROWS(data!G$3:G644))),"")</f>
        <v/>
      </c>
      <c r="G647" s="85" t="str">
        <f t="shared" si="10"/>
        <v/>
      </c>
    </row>
    <row r="648" spans="1:7">
      <c r="A648" s="91" t="str">
        <f t="array" ref="A648">IFERROR(INDEX(data!A$3:A$3000, SMALL(IF(ISBLANK($F$3),IF(data!$D$3:$D$3000=$D$3,ROW(data!A$3:A$3000)-ROW(data!A$3)+1),IF(data!$D$3:$D$3000=$D$3,IF(data!$E$3:$E$3000=$F$3, ROW(data!A$3:A$3000)-ROW(data!A$3)+1))),ROWS(data!A$3:A645))),"")</f>
        <v/>
      </c>
      <c r="B648" s="92" t="str">
        <f t="array" ref="B648">IFERROR(INDEX(data!B$3:B$3000, SMALL(IF(ISBLANK($F$3),IF(data!$D$3:$D$3000=$D$3,ROW(data!B$3:B$3000)-ROW(data!B$3)+1),IF(data!$D$3:$D$3000=$D$3,IF(data!$E$3:$E$3000=$F$3, ROW(data!B$3:B$3000)-ROW(data!B$3)+1))),ROWS(data!B$3:B645))),"")</f>
        <v/>
      </c>
      <c r="C648" s="92" t="str">
        <f t="array" ref="C648">IFERROR(INDEX(data!C$3:C$3000, SMALL(IF(ISBLANK($F$3),IF(data!$D$3:$D$3000=$D$3,ROW(data!C$3:C$3000)-ROW(data!C$3)+1),IF(data!$D$3:$D$3000=$D$3,IF(data!$E$3:$E$3000=$F$3, ROW(data!C$3:C$3000)-ROW(data!C$3)+1))),ROWS(data!C$3:C645))),"")</f>
        <v/>
      </c>
      <c r="D648" s="91" t="str">
        <f t="array" ref="D648">IFERROR(INDEX(data!E$3:E$3000, SMALL(IF(ISBLANK($F$3),IF(data!$D$3:$D$3000=$D$3,ROW(data!E$3:E$3000)-ROW(data!E$3)+1),IF(data!$D$3:$D$3000=$D$3,IF(data!$E$3:$E$3000=$F$3, ROW(data!E$3:E$3000)-ROW(data!E$3)+1))),ROWS(data!E$3:E645))),"")</f>
        <v/>
      </c>
      <c r="E648" s="85" t="str">
        <f t="array" ref="E648">IFERROR(INDEX(data!F$3:F$3000, SMALL(IF(ISBLANK($F$3),IF(data!$D$3:$D$3000=$D$3,ROW(data!F$3:F$3000)-ROW(data!F$3)+1),IF(data!$D$3:$D$3000=$D$3,IF(data!$E$3:$E$3000=$F$3, ROW(data!F$3:F$3000)-ROW(data!F$3)+1))),ROWS(data!F$3:F645))),"")</f>
        <v/>
      </c>
      <c r="F648" s="85" t="str">
        <f t="array" ref="F648">IFERROR(INDEX(data!G$3:G$3000, SMALL(IF(ISBLANK($F$3),IF(data!$D$3:$D$3000=$D$3,ROW(data!G$3:G$3000)-ROW(data!G$3)+1),IF(data!$D$3:$D$3000=$D$3,IF(data!$E$3:$E$3000=$F$3, ROW(data!G$3:G$3000)-ROW(data!G$3)+1))),ROWS(data!G$3:G645))),"")</f>
        <v/>
      </c>
      <c r="G648" s="85" t="str">
        <f t="shared" si="10"/>
        <v/>
      </c>
    </row>
    <row r="649" spans="1:7">
      <c r="A649" s="88" t="str">
        <f t="array" ref="A649">IFERROR(INDEX(data!A$3:A$3000, SMALL(IF(ISBLANK($F$3),IF(data!$D$3:$D$3000=$D$3,ROW(data!A$3:A$3000)-ROW(data!A$3)+1),IF(data!$D$3:$D$3000=$D$3,IF(data!$E$3:$E$3000=$F$3, ROW(data!A$3:A$3000)-ROW(data!A$3)+1))),ROWS(data!A$3:A646))),"")</f>
        <v/>
      </c>
      <c r="B649" s="89" t="str">
        <f t="array" ref="B649">IFERROR(INDEX(data!B$3:B$3000, SMALL(IF(ISBLANK($F$3),IF(data!$D$3:$D$3000=$D$3,ROW(data!B$3:B$3000)-ROW(data!B$3)+1),IF(data!$D$3:$D$3000=$D$3,IF(data!$E$3:$E$3000=$F$3, ROW(data!B$3:B$3000)-ROW(data!B$3)+1))),ROWS(data!B$3:B646))),"")</f>
        <v/>
      </c>
      <c r="C649" s="84" t="str">
        <f t="array" ref="C649">IFERROR(INDEX(data!C$3:C$3000, SMALL(IF(ISBLANK($F$3),IF(data!$D$3:$D$3000=$D$3,ROW(data!C$3:C$3000)-ROW(data!C$3)+1),IF(data!$D$3:$D$3000=$D$3,IF(data!$E$3:$E$3000=$F$3, ROW(data!C$3:C$3000)-ROW(data!C$3)+1))),ROWS(data!C$3:C646))),"")</f>
        <v/>
      </c>
      <c r="D649" s="90" t="str">
        <f t="array" ref="D649">IFERROR(INDEX(data!E$3:E$3000, SMALL(IF(ISBLANK($F$3),IF(data!$D$3:$D$3000=$D$3,ROW(data!E$3:E$3000)-ROW(data!E$3)+1),IF(data!$D$3:$D$3000=$D$3,IF(data!$E$3:$E$3000=$F$3, ROW(data!E$3:E$3000)-ROW(data!E$3)+1))),ROWS(data!E$3:E646))),"")</f>
        <v/>
      </c>
      <c r="E649" s="85" t="str">
        <f t="array" ref="E649">IFERROR(INDEX(data!F$3:F$3000, SMALL(IF(ISBLANK($F$3),IF(data!$D$3:$D$3000=$D$3,ROW(data!F$3:F$3000)-ROW(data!F$3)+1),IF(data!$D$3:$D$3000=$D$3,IF(data!$E$3:$E$3000=$F$3, ROW(data!F$3:F$3000)-ROW(data!F$3)+1))),ROWS(data!F$3:F646))),"")</f>
        <v/>
      </c>
      <c r="F649" s="85" t="str">
        <f t="array" ref="F649">IFERROR(INDEX(data!G$3:G$3000, SMALL(IF(ISBLANK($F$3),IF(data!$D$3:$D$3000=$D$3,ROW(data!G$3:G$3000)-ROW(data!G$3)+1),IF(data!$D$3:$D$3000=$D$3,IF(data!$E$3:$E$3000=$F$3, ROW(data!G$3:G$3000)-ROW(data!G$3)+1))),ROWS(data!G$3:G646))),"")</f>
        <v/>
      </c>
      <c r="G649" s="85" t="str">
        <f t="shared" si="10"/>
        <v/>
      </c>
    </row>
    <row r="650" spans="1:7">
      <c r="A650" s="91" t="str">
        <f t="array" ref="A650">IFERROR(INDEX(data!A$3:A$3000, SMALL(IF(ISBLANK($F$3),IF(data!$D$3:$D$3000=$D$3,ROW(data!A$3:A$3000)-ROW(data!A$3)+1),IF(data!$D$3:$D$3000=$D$3,IF(data!$E$3:$E$3000=$F$3, ROW(data!A$3:A$3000)-ROW(data!A$3)+1))),ROWS(data!A$3:A647))),"")</f>
        <v/>
      </c>
      <c r="B650" s="92" t="str">
        <f t="array" ref="B650">IFERROR(INDEX(data!B$3:B$3000, SMALL(IF(ISBLANK($F$3),IF(data!$D$3:$D$3000=$D$3,ROW(data!B$3:B$3000)-ROW(data!B$3)+1),IF(data!$D$3:$D$3000=$D$3,IF(data!$E$3:$E$3000=$F$3, ROW(data!B$3:B$3000)-ROW(data!B$3)+1))),ROWS(data!B$3:B647))),"")</f>
        <v/>
      </c>
      <c r="C650" s="92" t="str">
        <f t="array" ref="C650">IFERROR(INDEX(data!C$3:C$3000, SMALL(IF(ISBLANK($F$3),IF(data!$D$3:$D$3000=$D$3,ROW(data!C$3:C$3000)-ROW(data!C$3)+1),IF(data!$D$3:$D$3000=$D$3,IF(data!$E$3:$E$3000=$F$3, ROW(data!C$3:C$3000)-ROW(data!C$3)+1))),ROWS(data!C$3:C647))),"")</f>
        <v/>
      </c>
      <c r="D650" s="91" t="str">
        <f t="array" ref="D650">IFERROR(INDEX(data!E$3:E$3000, SMALL(IF(ISBLANK($F$3),IF(data!$D$3:$D$3000=$D$3,ROW(data!E$3:E$3000)-ROW(data!E$3)+1),IF(data!$D$3:$D$3000=$D$3,IF(data!$E$3:$E$3000=$F$3, ROW(data!E$3:E$3000)-ROW(data!E$3)+1))),ROWS(data!E$3:E647))),"")</f>
        <v/>
      </c>
      <c r="E650" s="85" t="str">
        <f t="array" ref="E650">IFERROR(INDEX(data!F$3:F$3000, SMALL(IF(ISBLANK($F$3),IF(data!$D$3:$D$3000=$D$3,ROW(data!F$3:F$3000)-ROW(data!F$3)+1),IF(data!$D$3:$D$3000=$D$3,IF(data!$E$3:$E$3000=$F$3, ROW(data!F$3:F$3000)-ROW(data!F$3)+1))),ROWS(data!F$3:F647))),"")</f>
        <v/>
      </c>
      <c r="F650" s="85" t="str">
        <f t="array" ref="F650">IFERROR(INDEX(data!G$3:G$3000, SMALL(IF(ISBLANK($F$3),IF(data!$D$3:$D$3000=$D$3,ROW(data!G$3:G$3000)-ROW(data!G$3)+1),IF(data!$D$3:$D$3000=$D$3,IF(data!$E$3:$E$3000=$F$3, ROW(data!G$3:G$3000)-ROW(data!G$3)+1))),ROWS(data!G$3:G647))),"")</f>
        <v/>
      </c>
      <c r="G650" s="85" t="str">
        <f t="shared" si="10"/>
        <v/>
      </c>
    </row>
    <row r="651" spans="1:7">
      <c r="A651" s="88" t="str">
        <f t="array" ref="A651">IFERROR(INDEX(data!A$3:A$3000, SMALL(IF(ISBLANK($F$3),IF(data!$D$3:$D$3000=$D$3,ROW(data!A$3:A$3000)-ROW(data!A$3)+1),IF(data!$D$3:$D$3000=$D$3,IF(data!$E$3:$E$3000=$F$3, ROW(data!A$3:A$3000)-ROW(data!A$3)+1))),ROWS(data!A$3:A648))),"")</f>
        <v/>
      </c>
      <c r="B651" s="89" t="str">
        <f t="array" ref="B651">IFERROR(INDEX(data!B$3:B$3000, SMALL(IF(ISBLANK($F$3),IF(data!$D$3:$D$3000=$D$3,ROW(data!B$3:B$3000)-ROW(data!B$3)+1),IF(data!$D$3:$D$3000=$D$3,IF(data!$E$3:$E$3000=$F$3, ROW(data!B$3:B$3000)-ROW(data!B$3)+1))),ROWS(data!B$3:B648))),"")</f>
        <v/>
      </c>
      <c r="C651" s="84" t="str">
        <f t="array" ref="C651">IFERROR(INDEX(data!C$3:C$3000, SMALL(IF(ISBLANK($F$3),IF(data!$D$3:$D$3000=$D$3,ROW(data!C$3:C$3000)-ROW(data!C$3)+1),IF(data!$D$3:$D$3000=$D$3,IF(data!$E$3:$E$3000=$F$3, ROW(data!C$3:C$3000)-ROW(data!C$3)+1))),ROWS(data!C$3:C648))),"")</f>
        <v/>
      </c>
      <c r="D651" s="90" t="str">
        <f t="array" ref="D651">IFERROR(INDEX(data!E$3:E$3000, SMALL(IF(ISBLANK($F$3),IF(data!$D$3:$D$3000=$D$3,ROW(data!E$3:E$3000)-ROW(data!E$3)+1),IF(data!$D$3:$D$3000=$D$3,IF(data!$E$3:$E$3000=$F$3, ROW(data!E$3:E$3000)-ROW(data!E$3)+1))),ROWS(data!E$3:E648))),"")</f>
        <v/>
      </c>
      <c r="E651" s="85" t="str">
        <f t="array" ref="E651">IFERROR(INDEX(data!F$3:F$3000, SMALL(IF(ISBLANK($F$3),IF(data!$D$3:$D$3000=$D$3,ROW(data!F$3:F$3000)-ROW(data!F$3)+1),IF(data!$D$3:$D$3000=$D$3,IF(data!$E$3:$E$3000=$F$3, ROW(data!F$3:F$3000)-ROW(data!F$3)+1))),ROWS(data!F$3:F648))),"")</f>
        <v/>
      </c>
      <c r="F651" s="85" t="str">
        <f t="array" ref="F651">IFERROR(INDEX(data!G$3:G$3000, SMALL(IF(ISBLANK($F$3),IF(data!$D$3:$D$3000=$D$3,ROW(data!G$3:G$3000)-ROW(data!G$3)+1),IF(data!$D$3:$D$3000=$D$3,IF(data!$E$3:$E$3000=$F$3, ROW(data!G$3:G$3000)-ROW(data!G$3)+1))),ROWS(data!G$3:G648))),"")</f>
        <v/>
      </c>
      <c r="G651" s="85" t="str">
        <f t="shared" si="10"/>
        <v/>
      </c>
    </row>
    <row r="652" spans="1:7">
      <c r="A652" s="91" t="str">
        <f t="array" ref="A652">IFERROR(INDEX(data!A$3:A$3000, SMALL(IF(ISBLANK($F$3),IF(data!$D$3:$D$3000=$D$3,ROW(data!A$3:A$3000)-ROW(data!A$3)+1),IF(data!$D$3:$D$3000=$D$3,IF(data!$E$3:$E$3000=$F$3, ROW(data!A$3:A$3000)-ROW(data!A$3)+1))),ROWS(data!A$3:A649))),"")</f>
        <v/>
      </c>
      <c r="B652" s="92" t="str">
        <f t="array" ref="B652">IFERROR(INDEX(data!B$3:B$3000, SMALL(IF(ISBLANK($F$3),IF(data!$D$3:$D$3000=$D$3,ROW(data!B$3:B$3000)-ROW(data!B$3)+1),IF(data!$D$3:$D$3000=$D$3,IF(data!$E$3:$E$3000=$F$3, ROW(data!B$3:B$3000)-ROW(data!B$3)+1))),ROWS(data!B$3:B649))),"")</f>
        <v/>
      </c>
      <c r="C652" s="92" t="str">
        <f t="array" ref="C652">IFERROR(INDEX(data!C$3:C$3000, SMALL(IF(ISBLANK($F$3),IF(data!$D$3:$D$3000=$D$3,ROW(data!C$3:C$3000)-ROW(data!C$3)+1),IF(data!$D$3:$D$3000=$D$3,IF(data!$E$3:$E$3000=$F$3, ROW(data!C$3:C$3000)-ROW(data!C$3)+1))),ROWS(data!C$3:C649))),"")</f>
        <v/>
      </c>
      <c r="D652" s="91" t="str">
        <f t="array" ref="D652">IFERROR(INDEX(data!E$3:E$3000, SMALL(IF(ISBLANK($F$3),IF(data!$D$3:$D$3000=$D$3,ROW(data!E$3:E$3000)-ROW(data!E$3)+1),IF(data!$D$3:$D$3000=$D$3,IF(data!$E$3:$E$3000=$F$3, ROW(data!E$3:E$3000)-ROW(data!E$3)+1))),ROWS(data!E$3:E649))),"")</f>
        <v/>
      </c>
      <c r="E652" s="85" t="str">
        <f t="array" ref="E652">IFERROR(INDEX(data!F$3:F$3000, SMALL(IF(ISBLANK($F$3),IF(data!$D$3:$D$3000=$D$3,ROW(data!F$3:F$3000)-ROW(data!F$3)+1),IF(data!$D$3:$D$3000=$D$3,IF(data!$E$3:$E$3000=$F$3, ROW(data!F$3:F$3000)-ROW(data!F$3)+1))),ROWS(data!F$3:F649))),"")</f>
        <v/>
      </c>
      <c r="F652" s="85" t="str">
        <f t="array" ref="F652">IFERROR(INDEX(data!G$3:G$3000, SMALL(IF(ISBLANK($F$3),IF(data!$D$3:$D$3000=$D$3,ROW(data!G$3:G$3000)-ROW(data!G$3)+1),IF(data!$D$3:$D$3000=$D$3,IF(data!$E$3:$E$3000=$F$3, ROW(data!G$3:G$3000)-ROW(data!G$3)+1))),ROWS(data!G$3:G649))),"")</f>
        <v/>
      </c>
      <c r="G652" s="85" t="str">
        <f t="shared" si="10"/>
        <v/>
      </c>
    </row>
    <row r="653" spans="1:7">
      <c r="A653" s="88" t="str">
        <f t="array" ref="A653">IFERROR(INDEX(data!A$3:A$3000, SMALL(IF(ISBLANK($F$3),IF(data!$D$3:$D$3000=$D$3,ROW(data!A$3:A$3000)-ROW(data!A$3)+1),IF(data!$D$3:$D$3000=$D$3,IF(data!$E$3:$E$3000=$F$3, ROW(data!A$3:A$3000)-ROW(data!A$3)+1))),ROWS(data!A$3:A650))),"")</f>
        <v/>
      </c>
      <c r="B653" s="89" t="str">
        <f t="array" ref="B653">IFERROR(INDEX(data!B$3:B$3000, SMALL(IF(ISBLANK($F$3),IF(data!$D$3:$D$3000=$D$3,ROW(data!B$3:B$3000)-ROW(data!B$3)+1),IF(data!$D$3:$D$3000=$D$3,IF(data!$E$3:$E$3000=$F$3, ROW(data!B$3:B$3000)-ROW(data!B$3)+1))),ROWS(data!B$3:B650))),"")</f>
        <v/>
      </c>
      <c r="C653" s="84" t="str">
        <f t="array" ref="C653">IFERROR(INDEX(data!C$3:C$3000, SMALL(IF(ISBLANK($F$3),IF(data!$D$3:$D$3000=$D$3,ROW(data!C$3:C$3000)-ROW(data!C$3)+1),IF(data!$D$3:$D$3000=$D$3,IF(data!$E$3:$E$3000=$F$3, ROW(data!C$3:C$3000)-ROW(data!C$3)+1))),ROWS(data!C$3:C650))),"")</f>
        <v/>
      </c>
      <c r="D653" s="90" t="str">
        <f t="array" ref="D653">IFERROR(INDEX(data!E$3:E$3000, SMALL(IF(ISBLANK($F$3),IF(data!$D$3:$D$3000=$D$3,ROW(data!E$3:E$3000)-ROW(data!E$3)+1),IF(data!$D$3:$D$3000=$D$3,IF(data!$E$3:$E$3000=$F$3, ROW(data!E$3:E$3000)-ROW(data!E$3)+1))),ROWS(data!E$3:E650))),"")</f>
        <v/>
      </c>
      <c r="E653" s="85" t="str">
        <f t="array" ref="E653">IFERROR(INDEX(data!F$3:F$3000, SMALL(IF(ISBLANK($F$3),IF(data!$D$3:$D$3000=$D$3,ROW(data!F$3:F$3000)-ROW(data!F$3)+1),IF(data!$D$3:$D$3000=$D$3,IF(data!$E$3:$E$3000=$F$3, ROW(data!F$3:F$3000)-ROW(data!F$3)+1))),ROWS(data!F$3:F650))),"")</f>
        <v/>
      </c>
      <c r="F653" s="85" t="str">
        <f t="array" ref="F653">IFERROR(INDEX(data!G$3:G$3000, SMALL(IF(ISBLANK($F$3),IF(data!$D$3:$D$3000=$D$3,ROW(data!G$3:G$3000)-ROW(data!G$3)+1),IF(data!$D$3:$D$3000=$D$3,IF(data!$E$3:$E$3000=$F$3, ROW(data!G$3:G$3000)-ROW(data!G$3)+1))),ROWS(data!G$3:G650))),"")</f>
        <v/>
      </c>
      <c r="G653" s="85" t="str">
        <f t="shared" si="10"/>
        <v/>
      </c>
    </row>
    <row r="654" spans="1:7">
      <c r="A654" s="91" t="str">
        <f t="array" ref="A654">IFERROR(INDEX(data!A$3:A$3000, SMALL(IF(ISBLANK($F$3),IF(data!$D$3:$D$3000=$D$3,ROW(data!A$3:A$3000)-ROW(data!A$3)+1),IF(data!$D$3:$D$3000=$D$3,IF(data!$E$3:$E$3000=$F$3, ROW(data!A$3:A$3000)-ROW(data!A$3)+1))),ROWS(data!A$3:A651))),"")</f>
        <v/>
      </c>
      <c r="B654" s="92" t="str">
        <f t="array" ref="B654">IFERROR(INDEX(data!B$3:B$3000, SMALL(IF(ISBLANK($F$3),IF(data!$D$3:$D$3000=$D$3,ROW(data!B$3:B$3000)-ROW(data!B$3)+1),IF(data!$D$3:$D$3000=$D$3,IF(data!$E$3:$E$3000=$F$3, ROW(data!B$3:B$3000)-ROW(data!B$3)+1))),ROWS(data!B$3:B651))),"")</f>
        <v/>
      </c>
      <c r="C654" s="92" t="str">
        <f t="array" ref="C654">IFERROR(INDEX(data!C$3:C$3000, SMALL(IF(ISBLANK($F$3),IF(data!$D$3:$D$3000=$D$3,ROW(data!C$3:C$3000)-ROW(data!C$3)+1),IF(data!$D$3:$D$3000=$D$3,IF(data!$E$3:$E$3000=$F$3, ROW(data!C$3:C$3000)-ROW(data!C$3)+1))),ROWS(data!C$3:C651))),"")</f>
        <v/>
      </c>
      <c r="D654" s="91" t="str">
        <f t="array" ref="D654">IFERROR(INDEX(data!E$3:E$3000, SMALL(IF(ISBLANK($F$3),IF(data!$D$3:$D$3000=$D$3,ROW(data!E$3:E$3000)-ROW(data!E$3)+1),IF(data!$D$3:$D$3000=$D$3,IF(data!$E$3:$E$3000=$F$3, ROW(data!E$3:E$3000)-ROW(data!E$3)+1))),ROWS(data!E$3:E651))),"")</f>
        <v/>
      </c>
      <c r="E654" s="85" t="str">
        <f t="array" ref="E654">IFERROR(INDEX(data!F$3:F$3000, SMALL(IF(ISBLANK($F$3),IF(data!$D$3:$D$3000=$D$3,ROW(data!F$3:F$3000)-ROW(data!F$3)+1),IF(data!$D$3:$D$3000=$D$3,IF(data!$E$3:$E$3000=$F$3, ROW(data!F$3:F$3000)-ROW(data!F$3)+1))),ROWS(data!F$3:F651))),"")</f>
        <v/>
      </c>
      <c r="F654" s="85" t="str">
        <f t="array" ref="F654">IFERROR(INDEX(data!G$3:G$3000, SMALL(IF(ISBLANK($F$3),IF(data!$D$3:$D$3000=$D$3,ROW(data!G$3:G$3000)-ROW(data!G$3)+1),IF(data!$D$3:$D$3000=$D$3,IF(data!$E$3:$E$3000=$F$3, ROW(data!G$3:G$3000)-ROW(data!G$3)+1))),ROWS(data!G$3:G651))),"")</f>
        <v/>
      </c>
      <c r="G654" s="85" t="str">
        <f t="shared" si="10"/>
        <v/>
      </c>
    </row>
    <row r="655" spans="1:7">
      <c r="A655" s="88" t="str">
        <f t="array" ref="A655">IFERROR(INDEX(data!A$3:A$3000, SMALL(IF(ISBLANK($F$3),IF(data!$D$3:$D$3000=$D$3,ROW(data!A$3:A$3000)-ROW(data!A$3)+1),IF(data!$D$3:$D$3000=$D$3,IF(data!$E$3:$E$3000=$F$3, ROW(data!A$3:A$3000)-ROW(data!A$3)+1))),ROWS(data!A$3:A652))),"")</f>
        <v/>
      </c>
      <c r="B655" s="89" t="str">
        <f t="array" ref="B655">IFERROR(INDEX(data!B$3:B$3000, SMALL(IF(ISBLANK($F$3),IF(data!$D$3:$D$3000=$D$3,ROW(data!B$3:B$3000)-ROW(data!B$3)+1),IF(data!$D$3:$D$3000=$D$3,IF(data!$E$3:$E$3000=$F$3, ROW(data!B$3:B$3000)-ROW(data!B$3)+1))),ROWS(data!B$3:B652))),"")</f>
        <v/>
      </c>
      <c r="C655" s="84" t="str">
        <f t="array" ref="C655">IFERROR(INDEX(data!C$3:C$3000, SMALL(IF(ISBLANK($F$3),IF(data!$D$3:$D$3000=$D$3,ROW(data!C$3:C$3000)-ROW(data!C$3)+1),IF(data!$D$3:$D$3000=$D$3,IF(data!$E$3:$E$3000=$F$3, ROW(data!C$3:C$3000)-ROW(data!C$3)+1))),ROWS(data!C$3:C652))),"")</f>
        <v/>
      </c>
      <c r="D655" s="90" t="str">
        <f t="array" ref="D655">IFERROR(INDEX(data!E$3:E$3000, SMALL(IF(ISBLANK($F$3),IF(data!$D$3:$D$3000=$D$3,ROW(data!E$3:E$3000)-ROW(data!E$3)+1),IF(data!$D$3:$D$3000=$D$3,IF(data!$E$3:$E$3000=$F$3, ROW(data!E$3:E$3000)-ROW(data!E$3)+1))),ROWS(data!E$3:E652))),"")</f>
        <v/>
      </c>
      <c r="E655" s="85" t="str">
        <f t="array" ref="E655">IFERROR(INDEX(data!F$3:F$3000, SMALL(IF(ISBLANK($F$3),IF(data!$D$3:$D$3000=$D$3,ROW(data!F$3:F$3000)-ROW(data!F$3)+1),IF(data!$D$3:$D$3000=$D$3,IF(data!$E$3:$E$3000=$F$3, ROW(data!F$3:F$3000)-ROW(data!F$3)+1))),ROWS(data!F$3:F652))),"")</f>
        <v/>
      </c>
      <c r="F655" s="85" t="str">
        <f t="array" ref="F655">IFERROR(INDEX(data!G$3:G$3000, SMALL(IF(ISBLANK($F$3),IF(data!$D$3:$D$3000=$D$3,ROW(data!G$3:G$3000)-ROW(data!G$3)+1),IF(data!$D$3:$D$3000=$D$3,IF(data!$E$3:$E$3000=$F$3, ROW(data!G$3:G$3000)-ROW(data!G$3)+1))),ROWS(data!G$3:G652))),"")</f>
        <v/>
      </c>
      <c r="G655" s="85" t="str">
        <f t="shared" si="10"/>
        <v/>
      </c>
    </row>
    <row r="656" spans="1:7">
      <c r="A656" s="91" t="str">
        <f t="array" ref="A656">IFERROR(INDEX(data!A$3:A$3000, SMALL(IF(ISBLANK($F$3),IF(data!$D$3:$D$3000=$D$3,ROW(data!A$3:A$3000)-ROW(data!A$3)+1),IF(data!$D$3:$D$3000=$D$3,IF(data!$E$3:$E$3000=$F$3, ROW(data!A$3:A$3000)-ROW(data!A$3)+1))),ROWS(data!A$3:A653))),"")</f>
        <v/>
      </c>
      <c r="B656" s="92" t="str">
        <f t="array" ref="B656">IFERROR(INDEX(data!B$3:B$3000, SMALL(IF(ISBLANK($F$3),IF(data!$D$3:$D$3000=$D$3,ROW(data!B$3:B$3000)-ROW(data!B$3)+1),IF(data!$D$3:$D$3000=$D$3,IF(data!$E$3:$E$3000=$F$3, ROW(data!B$3:B$3000)-ROW(data!B$3)+1))),ROWS(data!B$3:B653))),"")</f>
        <v/>
      </c>
      <c r="C656" s="92" t="str">
        <f t="array" ref="C656">IFERROR(INDEX(data!C$3:C$3000, SMALL(IF(ISBLANK($F$3),IF(data!$D$3:$D$3000=$D$3,ROW(data!C$3:C$3000)-ROW(data!C$3)+1),IF(data!$D$3:$D$3000=$D$3,IF(data!$E$3:$E$3000=$F$3, ROW(data!C$3:C$3000)-ROW(data!C$3)+1))),ROWS(data!C$3:C653))),"")</f>
        <v/>
      </c>
      <c r="D656" s="91" t="str">
        <f t="array" ref="D656">IFERROR(INDEX(data!E$3:E$3000, SMALL(IF(ISBLANK($F$3),IF(data!$D$3:$D$3000=$D$3,ROW(data!E$3:E$3000)-ROW(data!E$3)+1),IF(data!$D$3:$D$3000=$D$3,IF(data!$E$3:$E$3000=$F$3, ROW(data!E$3:E$3000)-ROW(data!E$3)+1))),ROWS(data!E$3:E653))),"")</f>
        <v/>
      </c>
      <c r="E656" s="85" t="str">
        <f t="array" ref="E656">IFERROR(INDEX(data!F$3:F$3000, SMALL(IF(ISBLANK($F$3),IF(data!$D$3:$D$3000=$D$3,ROW(data!F$3:F$3000)-ROW(data!F$3)+1),IF(data!$D$3:$D$3000=$D$3,IF(data!$E$3:$E$3000=$F$3, ROW(data!F$3:F$3000)-ROW(data!F$3)+1))),ROWS(data!F$3:F653))),"")</f>
        <v/>
      </c>
      <c r="F656" s="85" t="str">
        <f t="array" ref="F656">IFERROR(INDEX(data!G$3:G$3000, SMALL(IF(ISBLANK($F$3),IF(data!$D$3:$D$3000=$D$3,ROW(data!G$3:G$3000)-ROW(data!G$3)+1),IF(data!$D$3:$D$3000=$D$3,IF(data!$E$3:$E$3000=$F$3, ROW(data!G$3:G$3000)-ROW(data!G$3)+1))),ROWS(data!G$3:G653))),"")</f>
        <v/>
      </c>
      <c r="G656" s="85" t="str">
        <f t="shared" si="10"/>
        <v/>
      </c>
    </row>
    <row r="657" spans="1:7">
      <c r="A657" s="88" t="str">
        <f t="array" ref="A657">IFERROR(INDEX(data!A$3:A$3000, SMALL(IF(ISBLANK($F$3),IF(data!$D$3:$D$3000=$D$3,ROW(data!A$3:A$3000)-ROW(data!A$3)+1),IF(data!$D$3:$D$3000=$D$3,IF(data!$E$3:$E$3000=$F$3, ROW(data!A$3:A$3000)-ROW(data!A$3)+1))),ROWS(data!A$3:A654))),"")</f>
        <v/>
      </c>
      <c r="B657" s="89" t="str">
        <f t="array" ref="B657">IFERROR(INDEX(data!B$3:B$3000, SMALL(IF(ISBLANK($F$3),IF(data!$D$3:$D$3000=$D$3,ROW(data!B$3:B$3000)-ROW(data!B$3)+1),IF(data!$D$3:$D$3000=$D$3,IF(data!$E$3:$E$3000=$F$3, ROW(data!B$3:B$3000)-ROW(data!B$3)+1))),ROWS(data!B$3:B654))),"")</f>
        <v/>
      </c>
      <c r="C657" s="84" t="str">
        <f t="array" ref="C657">IFERROR(INDEX(data!C$3:C$3000, SMALL(IF(ISBLANK($F$3),IF(data!$D$3:$D$3000=$D$3,ROW(data!C$3:C$3000)-ROW(data!C$3)+1),IF(data!$D$3:$D$3000=$D$3,IF(data!$E$3:$E$3000=$F$3, ROW(data!C$3:C$3000)-ROW(data!C$3)+1))),ROWS(data!C$3:C654))),"")</f>
        <v/>
      </c>
      <c r="D657" s="90" t="str">
        <f t="array" ref="D657">IFERROR(INDEX(data!E$3:E$3000, SMALL(IF(ISBLANK($F$3),IF(data!$D$3:$D$3000=$D$3,ROW(data!E$3:E$3000)-ROW(data!E$3)+1),IF(data!$D$3:$D$3000=$D$3,IF(data!$E$3:$E$3000=$F$3, ROW(data!E$3:E$3000)-ROW(data!E$3)+1))),ROWS(data!E$3:E654))),"")</f>
        <v/>
      </c>
      <c r="E657" s="85" t="str">
        <f t="array" ref="E657">IFERROR(INDEX(data!F$3:F$3000, SMALL(IF(ISBLANK($F$3),IF(data!$D$3:$D$3000=$D$3,ROW(data!F$3:F$3000)-ROW(data!F$3)+1),IF(data!$D$3:$D$3000=$D$3,IF(data!$E$3:$E$3000=$F$3, ROW(data!F$3:F$3000)-ROW(data!F$3)+1))),ROWS(data!F$3:F654))),"")</f>
        <v/>
      </c>
      <c r="F657" s="85" t="str">
        <f t="array" ref="F657">IFERROR(INDEX(data!G$3:G$3000, SMALL(IF(ISBLANK($F$3),IF(data!$D$3:$D$3000=$D$3,ROW(data!G$3:G$3000)-ROW(data!G$3)+1),IF(data!$D$3:$D$3000=$D$3,IF(data!$E$3:$E$3000=$F$3, ROW(data!G$3:G$3000)-ROW(data!G$3)+1))),ROWS(data!G$3:G654))),"")</f>
        <v/>
      </c>
      <c r="G657" s="85" t="str">
        <f t="shared" si="10"/>
        <v/>
      </c>
    </row>
    <row r="658" spans="1:7">
      <c r="A658" s="91" t="str">
        <f t="array" ref="A658">IFERROR(INDEX(data!A$3:A$3000, SMALL(IF(ISBLANK($F$3),IF(data!$D$3:$D$3000=$D$3,ROW(data!A$3:A$3000)-ROW(data!A$3)+1),IF(data!$D$3:$D$3000=$D$3,IF(data!$E$3:$E$3000=$F$3, ROW(data!A$3:A$3000)-ROW(data!A$3)+1))),ROWS(data!A$3:A655))),"")</f>
        <v/>
      </c>
      <c r="B658" s="92" t="str">
        <f t="array" ref="B658">IFERROR(INDEX(data!B$3:B$3000, SMALL(IF(ISBLANK($F$3),IF(data!$D$3:$D$3000=$D$3,ROW(data!B$3:B$3000)-ROW(data!B$3)+1),IF(data!$D$3:$D$3000=$D$3,IF(data!$E$3:$E$3000=$F$3, ROW(data!B$3:B$3000)-ROW(data!B$3)+1))),ROWS(data!B$3:B655))),"")</f>
        <v/>
      </c>
      <c r="C658" s="92" t="str">
        <f t="array" ref="C658">IFERROR(INDEX(data!C$3:C$3000, SMALL(IF(ISBLANK($F$3),IF(data!$D$3:$D$3000=$D$3,ROW(data!C$3:C$3000)-ROW(data!C$3)+1),IF(data!$D$3:$D$3000=$D$3,IF(data!$E$3:$E$3000=$F$3, ROW(data!C$3:C$3000)-ROW(data!C$3)+1))),ROWS(data!C$3:C655))),"")</f>
        <v/>
      </c>
      <c r="D658" s="91" t="str">
        <f t="array" ref="D658">IFERROR(INDEX(data!E$3:E$3000, SMALL(IF(ISBLANK($F$3),IF(data!$D$3:$D$3000=$D$3,ROW(data!E$3:E$3000)-ROW(data!E$3)+1),IF(data!$D$3:$D$3000=$D$3,IF(data!$E$3:$E$3000=$F$3, ROW(data!E$3:E$3000)-ROW(data!E$3)+1))),ROWS(data!E$3:E655))),"")</f>
        <v/>
      </c>
      <c r="E658" s="85" t="str">
        <f t="array" ref="E658">IFERROR(INDEX(data!F$3:F$3000, SMALL(IF(ISBLANK($F$3),IF(data!$D$3:$D$3000=$D$3,ROW(data!F$3:F$3000)-ROW(data!F$3)+1),IF(data!$D$3:$D$3000=$D$3,IF(data!$E$3:$E$3000=$F$3, ROW(data!F$3:F$3000)-ROW(data!F$3)+1))),ROWS(data!F$3:F655))),"")</f>
        <v/>
      </c>
      <c r="F658" s="85" t="str">
        <f t="array" ref="F658">IFERROR(INDEX(data!G$3:G$3000, SMALL(IF(ISBLANK($F$3),IF(data!$D$3:$D$3000=$D$3,ROW(data!G$3:G$3000)-ROW(data!G$3)+1),IF(data!$D$3:$D$3000=$D$3,IF(data!$E$3:$E$3000=$F$3, ROW(data!G$3:G$3000)-ROW(data!G$3)+1))),ROWS(data!G$3:G655))),"")</f>
        <v/>
      </c>
      <c r="G658" s="85" t="str">
        <f t="shared" si="10"/>
        <v/>
      </c>
    </row>
    <row r="659" spans="1:7">
      <c r="A659" s="88" t="str">
        <f t="array" ref="A659">IFERROR(INDEX(data!A$3:A$3000, SMALL(IF(ISBLANK($F$3),IF(data!$D$3:$D$3000=$D$3,ROW(data!A$3:A$3000)-ROW(data!A$3)+1),IF(data!$D$3:$D$3000=$D$3,IF(data!$E$3:$E$3000=$F$3, ROW(data!A$3:A$3000)-ROW(data!A$3)+1))),ROWS(data!A$3:A656))),"")</f>
        <v/>
      </c>
      <c r="B659" s="89" t="str">
        <f t="array" ref="B659">IFERROR(INDEX(data!B$3:B$3000, SMALL(IF(ISBLANK($F$3),IF(data!$D$3:$D$3000=$D$3,ROW(data!B$3:B$3000)-ROW(data!B$3)+1),IF(data!$D$3:$D$3000=$D$3,IF(data!$E$3:$E$3000=$F$3, ROW(data!B$3:B$3000)-ROW(data!B$3)+1))),ROWS(data!B$3:B656))),"")</f>
        <v/>
      </c>
      <c r="C659" s="84" t="str">
        <f t="array" ref="C659">IFERROR(INDEX(data!C$3:C$3000, SMALL(IF(ISBLANK($F$3),IF(data!$D$3:$D$3000=$D$3,ROW(data!C$3:C$3000)-ROW(data!C$3)+1),IF(data!$D$3:$D$3000=$D$3,IF(data!$E$3:$E$3000=$F$3, ROW(data!C$3:C$3000)-ROW(data!C$3)+1))),ROWS(data!C$3:C656))),"")</f>
        <v/>
      </c>
      <c r="D659" s="90" t="str">
        <f t="array" ref="D659">IFERROR(INDEX(data!E$3:E$3000, SMALL(IF(ISBLANK($F$3),IF(data!$D$3:$D$3000=$D$3,ROW(data!E$3:E$3000)-ROW(data!E$3)+1),IF(data!$D$3:$D$3000=$D$3,IF(data!$E$3:$E$3000=$F$3, ROW(data!E$3:E$3000)-ROW(data!E$3)+1))),ROWS(data!E$3:E656))),"")</f>
        <v/>
      </c>
      <c r="E659" s="85" t="str">
        <f t="array" ref="E659">IFERROR(INDEX(data!F$3:F$3000, SMALL(IF(ISBLANK($F$3),IF(data!$D$3:$D$3000=$D$3,ROW(data!F$3:F$3000)-ROW(data!F$3)+1),IF(data!$D$3:$D$3000=$D$3,IF(data!$E$3:$E$3000=$F$3, ROW(data!F$3:F$3000)-ROW(data!F$3)+1))),ROWS(data!F$3:F656))),"")</f>
        <v/>
      </c>
      <c r="F659" s="85" t="str">
        <f t="array" ref="F659">IFERROR(INDEX(data!G$3:G$3000, SMALL(IF(ISBLANK($F$3),IF(data!$D$3:$D$3000=$D$3,ROW(data!G$3:G$3000)-ROW(data!G$3)+1),IF(data!$D$3:$D$3000=$D$3,IF(data!$E$3:$E$3000=$F$3, ROW(data!G$3:G$3000)-ROW(data!G$3)+1))),ROWS(data!G$3:G656))),"")</f>
        <v/>
      </c>
      <c r="G659" s="85" t="str">
        <f t="shared" si="10"/>
        <v/>
      </c>
    </row>
    <row r="660" spans="1:7">
      <c r="A660" s="91" t="str">
        <f t="array" ref="A660">IFERROR(INDEX(data!A$3:A$3000, SMALL(IF(ISBLANK($F$3),IF(data!$D$3:$D$3000=$D$3,ROW(data!A$3:A$3000)-ROW(data!A$3)+1),IF(data!$D$3:$D$3000=$D$3,IF(data!$E$3:$E$3000=$F$3, ROW(data!A$3:A$3000)-ROW(data!A$3)+1))),ROWS(data!A$3:A657))),"")</f>
        <v/>
      </c>
      <c r="B660" s="92" t="str">
        <f t="array" ref="B660">IFERROR(INDEX(data!B$3:B$3000, SMALL(IF(ISBLANK($F$3),IF(data!$D$3:$D$3000=$D$3,ROW(data!B$3:B$3000)-ROW(data!B$3)+1),IF(data!$D$3:$D$3000=$D$3,IF(data!$E$3:$E$3000=$F$3, ROW(data!B$3:B$3000)-ROW(data!B$3)+1))),ROWS(data!B$3:B657))),"")</f>
        <v/>
      </c>
      <c r="C660" s="92" t="str">
        <f t="array" ref="C660">IFERROR(INDEX(data!C$3:C$3000, SMALL(IF(ISBLANK($F$3),IF(data!$D$3:$D$3000=$D$3,ROW(data!C$3:C$3000)-ROW(data!C$3)+1),IF(data!$D$3:$D$3000=$D$3,IF(data!$E$3:$E$3000=$F$3, ROW(data!C$3:C$3000)-ROW(data!C$3)+1))),ROWS(data!C$3:C657))),"")</f>
        <v/>
      </c>
      <c r="D660" s="91" t="str">
        <f t="array" ref="D660">IFERROR(INDEX(data!E$3:E$3000, SMALL(IF(ISBLANK($F$3),IF(data!$D$3:$D$3000=$D$3,ROW(data!E$3:E$3000)-ROW(data!E$3)+1),IF(data!$D$3:$D$3000=$D$3,IF(data!$E$3:$E$3000=$F$3, ROW(data!E$3:E$3000)-ROW(data!E$3)+1))),ROWS(data!E$3:E657))),"")</f>
        <v/>
      </c>
      <c r="E660" s="85" t="str">
        <f t="array" ref="E660">IFERROR(INDEX(data!F$3:F$3000, SMALL(IF(ISBLANK($F$3),IF(data!$D$3:$D$3000=$D$3,ROW(data!F$3:F$3000)-ROW(data!F$3)+1),IF(data!$D$3:$D$3000=$D$3,IF(data!$E$3:$E$3000=$F$3, ROW(data!F$3:F$3000)-ROW(data!F$3)+1))),ROWS(data!F$3:F657))),"")</f>
        <v/>
      </c>
      <c r="F660" s="85" t="str">
        <f t="array" ref="F660">IFERROR(INDEX(data!G$3:G$3000, SMALL(IF(ISBLANK($F$3),IF(data!$D$3:$D$3000=$D$3,ROW(data!G$3:G$3000)-ROW(data!G$3)+1),IF(data!$D$3:$D$3000=$D$3,IF(data!$E$3:$E$3000=$F$3, ROW(data!G$3:G$3000)-ROW(data!G$3)+1))),ROWS(data!G$3:G657))),"")</f>
        <v/>
      </c>
      <c r="G660" s="85" t="str">
        <f t="shared" si="10"/>
        <v/>
      </c>
    </row>
    <row r="661" spans="1:7">
      <c r="A661" s="88" t="str">
        <f t="array" ref="A661">IFERROR(INDEX(data!A$3:A$3000, SMALL(IF(ISBLANK($F$3),IF(data!$D$3:$D$3000=$D$3,ROW(data!A$3:A$3000)-ROW(data!A$3)+1),IF(data!$D$3:$D$3000=$D$3,IF(data!$E$3:$E$3000=$F$3, ROW(data!A$3:A$3000)-ROW(data!A$3)+1))),ROWS(data!A$3:A658))),"")</f>
        <v/>
      </c>
      <c r="B661" s="89" t="str">
        <f t="array" ref="B661">IFERROR(INDEX(data!B$3:B$3000, SMALL(IF(ISBLANK($F$3),IF(data!$D$3:$D$3000=$D$3,ROW(data!B$3:B$3000)-ROW(data!B$3)+1),IF(data!$D$3:$D$3000=$D$3,IF(data!$E$3:$E$3000=$F$3, ROW(data!B$3:B$3000)-ROW(data!B$3)+1))),ROWS(data!B$3:B658))),"")</f>
        <v/>
      </c>
      <c r="C661" s="84" t="str">
        <f t="array" ref="C661">IFERROR(INDEX(data!C$3:C$3000, SMALL(IF(ISBLANK($F$3),IF(data!$D$3:$D$3000=$D$3,ROW(data!C$3:C$3000)-ROW(data!C$3)+1),IF(data!$D$3:$D$3000=$D$3,IF(data!$E$3:$E$3000=$F$3, ROW(data!C$3:C$3000)-ROW(data!C$3)+1))),ROWS(data!C$3:C658))),"")</f>
        <v/>
      </c>
      <c r="D661" s="90" t="str">
        <f t="array" ref="D661">IFERROR(INDEX(data!E$3:E$3000, SMALL(IF(ISBLANK($F$3),IF(data!$D$3:$D$3000=$D$3,ROW(data!E$3:E$3000)-ROW(data!E$3)+1),IF(data!$D$3:$D$3000=$D$3,IF(data!$E$3:$E$3000=$F$3, ROW(data!E$3:E$3000)-ROW(data!E$3)+1))),ROWS(data!E$3:E658))),"")</f>
        <v/>
      </c>
      <c r="E661" s="85" t="str">
        <f t="array" ref="E661">IFERROR(INDEX(data!F$3:F$3000, SMALL(IF(ISBLANK($F$3),IF(data!$D$3:$D$3000=$D$3,ROW(data!F$3:F$3000)-ROW(data!F$3)+1),IF(data!$D$3:$D$3000=$D$3,IF(data!$E$3:$E$3000=$F$3, ROW(data!F$3:F$3000)-ROW(data!F$3)+1))),ROWS(data!F$3:F658))),"")</f>
        <v/>
      </c>
      <c r="F661" s="85" t="str">
        <f t="array" ref="F661">IFERROR(INDEX(data!G$3:G$3000, SMALL(IF(ISBLANK($F$3),IF(data!$D$3:$D$3000=$D$3,ROW(data!G$3:G$3000)-ROW(data!G$3)+1),IF(data!$D$3:$D$3000=$D$3,IF(data!$E$3:$E$3000=$F$3, ROW(data!G$3:G$3000)-ROW(data!G$3)+1))),ROWS(data!G$3:G658))),"")</f>
        <v/>
      </c>
      <c r="G661" s="85" t="str">
        <f t="shared" si="10"/>
        <v/>
      </c>
    </row>
    <row r="662" spans="1:7">
      <c r="A662" s="91" t="str">
        <f t="array" ref="A662">IFERROR(INDEX(data!A$3:A$3000, SMALL(IF(ISBLANK($F$3),IF(data!$D$3:$D$3000=$D$3,ROW(data!A$3:A$3000)-ROW(data!A$3)+1),IF(data!$D$3:$D$3000=$D$3,IF(data!$E$3:$E$3000=$F$3, ROW(data!A$3:A$3000)-ROW(data!A$3)+1))),ROWS(data!A$3:A659))),"")</f>
        <v/>
      </c>
      <c r="B662" s="92" t="str">
        <f t="array" ref="B662">IFERROR(INDEX(data!B$3:B$3000, SMALL(IF(ISBLANK($F$3),IF(data!$D$3:$D$3000=$D$3,ROW(data!B$3:B$3000)-ROW(data!B$3)+1),IF(data!$D$3:$D$3000=$D$3,IF(data!$E$3:$E$3000=$F$3, ROW(data!B$3:B$3000)-ROW(data!B$3)+1))),ROWS(data!B$3:B659))),"")</f>
        <v/>
      </c>
      <c r="C662" s="92" t="str">
        <f t="array" ref="C662">IFERROR(INDEX(data!C$3:C$3000, SMALL(IF(ISBLANK($F$3),IF(data!$D$3:$D$3000=$D$3,ROW(data!C$3:C$3000)-ROW(data!C$3)+1),IF(data!$D$3:$D$3000=$D$3,IF(data!$E$3:$E$3000=$F$3, ROW(data!C$3:C$3000)-ROW(data!C$3)+1))),ROWS(data!C$3:C659))),"")</f>
        <v/>
      </c>
      <c r="D662" s="91" t="str">
        <f t="array" ref="D662">IFERROR(INDEX(data!E$3:E$3000, SMALL(IF(ISBLANK($F$3),IF(data!$D$3:$D$3000=$D$3,ROW(data!E$3:E$3000)-ROW(data!E$3)+1),IF(data!$D$3:$D$3000=$D$3,IF(data!$E$3:$E$3000=$F$3, ROW(data!E$3:E$3000)-ROW(data!E$3)+1))),ROWS(data!E$3:E659))),"")</f>
        <v/>
      </c>
      <c r="E662" s="85" t="str">
        <f t="array" ref="E662">IFERROR(INDEX(data!F$3:F$3000, SMALL(IF(ISBLANK($F$3),IF(data!$D$3:$D$3000=$D$3,ROW(data!F$3:F$3000)-ROW(data!F$3)+1),IF(data!$D$3:$D$3000=$D$3,IF(data!$E$3:$E$3000=$F$3, ROW(data!F$3:F$3000)-ROW(data!F$3)+1))),ROWS(data!F$3:F659))),"")</f>
        <v/>
      </c>
      <c r="F662" s="85" t="str">
        <f t="array" ref="F662">IFERROR(INDEX(data!G$3:G$3000, SMALL(IF(ISBLANK($F$3),IF(data!$D$3:$D$3000=$D$3,ROW(data!G$3:G$3000)-ROW(data!G$3)+1),IF(data!$D$3:$D$3000=$D$3,IF(data!$E$3:$E$3000=$F$3, ROW(data!G$3:G$3000)-ROW(data!G$3)+1))),ROWS(data!G$3:G659))),"")</f>
        <v/>
      </c>
      <c r="G662" s="85" t="str">
        <f t="shared" si="10"/>
        <v/>
      </c>
    </row>
    <row r="663" spans="1:7">
      <c r="A663" s="88" t="str">
        <f t="array" ref="A663">IFERROR(INDEX(data!A$3:A$3000, SMALL(IF(ISBLANK($F$3),IF(data!$D$3:$D$3000=$D$3,ROW(data!A$3:A$3000)-ROW(data!A$3)+1),IF(data!$D$3:$D$3000=$D$3,IF(data!$E$3:$E$3000=$F$3, ROW(data!A$3:A$3000)-ROW(data!A$3)+1))),ROWS(data!A$3:A660))),"")</f>
        <v/>
      </c>
      <c r="B663" s="89" t="str">
        <f t="array" ref="B663">IFERROR(INDEX(data!B$3:B$3000, SMALL(IF(ISBLANK($F$3),IF(data!$D$3:$D$3000=$D$3,ROW(data!B$3:B$3000)-ROW(data!B$3)+1),IF(data!$D$3:$D$3000=$D$3,IF(data!$E$3:$E$3000=$F$3, ROW(data!B$3:B$3000)-ROW(data!B$3)+1))),ROWS(data!B$3:B660))),"")</f>
        <v/>
      </c>
      <c r="C663" s="84" t="str">
        <f t="array" ref="C663">IFERROR(INDEX(data!C$3:C$3000, SMALL(IF(ISBLANK($F$3),IF(data!$D$3:$D$3000=$D$3,ROW(data!C$3:C$3000)-ROW(data!C$3)+1),IF(data!$D$3:$D$3000=$D$3,IF(data!$E$3:$E$3000=$F$3, ROW(data!C$3:C$3000)-ROW(data!C$3)+1))),ROWS(data!C$3:C660))),"")</f>
        <v/>
      </c>
      <c r="D663" s="90" t="str">
        <f t="array" ref="D663">IFERROR(INDEX(data!E$3:E$3000, SMALL(IF(ISBLANK($F$3),IF(data!$D$3:$D$3000=$D$3,ROW(data!E$3:E$3000)-ROW(data!E$3)+1),IF(data!$D$3:$D$3000=$D$3,IF(data!$E$3:$E$3000=$F$3, ROW(data!E$3:E$3000)-ROW(data!E$3)+1))),ROWS(data!E$3:E660))),"")</f>
        <v/>
      </c>
      <c r="E663" s="85" t="str">
        <f t="array" ref="E663">IFERROR(INDEX(data!F$3:F$3000, SMALL(IF(ISBLANK($F$3),IF(data!$D$3:$D$3000=$D$3,ROW(data!F$3:F$3000)-ROW(data!F$3)+1),IF(data!$D$3:$D$3000=$D$3,IF(data!$E$3:$E$3000=$F$3, ROW(data!F$3:F$3000)-ROW(data!F$3)+1))),ROWS(data!F$3:F660))),"")</f>
        <v/>
      </c>
      <c r="F663" s="85" t="str">
        <f t="array" ref="F663">IFERROR(INDEX(data!G$3:G$3000, SMALL(IF(ISBLANK($F$3),IF(data!$D$3:$D$3000=$D$3,ROW(data!G$3:G$3000)-ROW(data!G$3)+1),IF(data!$D$3:$D$3000=$D$3,IF(data!$E$3:$E$3000=$F$3, ROW(data!G$3:G$3000)-ROW(data!G$3)+1))),ROWS(data!G$3:G660))),"")</f>
        <v/>
      </c>
      <c r="G663" s="85" t="str">
        <f t="shared" si="10"/>
        <v/>
      </c>
    </row>
    <row r="664" spans="1:7">
      <c r="A664" s="91" t="str">
        <f t="array" ref="A664">IFERROR(INDEX(data!A$3:A$3000, SMALL(IF(ISBLANK($F$3),IF(data!$D$3:$D$3000=$D$3,ROW(data!A$3:A$3000)-ROW(data!A$3)+1),IF(data!$D$3:$D$3000=$D$3,IF(data!$E$3:$E$3000=$F$3, ROW(data!A$3:A$3000)-ROW(data!A$3)+1))),ROWS(data!A$3:A661))),"")</f>
        <v/>
      </c>
      <c r="B664" s="92" t="str">
        <f t="array" ref="B664">IFERROR(INDEX(data!B$3:B$3000, SMALL(IF(ISBLANK($F$3),IF(data!$D$3:$D$3000=$D$3,ROW(data!B$3:B$3000)-ROW(data!B$3)+1),IF(data!$D$3:$D$3000=$D$3,IF(data!$E$3:$E$3000=$F$3, ROW(data!B$3:B$3000)-ROW(data!B$3)+1))),ROWS(data!B$3:B661))),"")</f>
        <v/>
      </c>
      <c r="C664" s="92" t="str">
        <f t="array" ref="C664">IFERROR(INDEX(data!C$3:C$3000, SMALL(IF(ISBLANK($F$3),IF(data!$D$3:$D$3000=$D$3,ROW(data!C$3:C$3000)-ROW(data!C$3)+1),IF(data!$D$3:$D$3000=$D$3,IF(data!$E$3:$E$3000=$F$3, ROW(data!C$3:C$3000)-ROW(data!C$3)+1))),ROWS(data!C$3:C661))),"")</f>
        <v/>
      </c>
      <c r="D664" s="91" t="str">
        <f t="array" ref="D664">IFERROR(INDEX(data!E$3:E$3000, SMALL(IF(ISBLANK($F$3),IF(data!$D$3:$D$3000=$D$3,ROW(data!E$3:E$3000)-ROW(data!E$3)+1),IF(data!$D$3:$D$3000=$D$3,IF(data!$E$3:$E$3000=$F$3, ROW(data!E$3:E$3000)-ROW(data!E$3)+1))),ROWS(data!E$3:E661))),"")</f>
        <v/>
      </c>
      <c r="E664" s="85" t="str">
        <f t="array" ref="E664">IFERROR(INDEX(data!F$3:F$3000, SMALL(IF(ISBLANK($F$3),IF(data!$D$3:$D$3000=$D$3,ROW(data!F$3:F$3000)-ROW(data!F$3)+1),IF(data!$D$3:$D$3000=$D$3,IF(data!$E$3:$E$3000=$F$3, ROW(data!F$3:F$3000)-ROW(data!F$3)+1))),ROWS(data!F$3:F661))),"")</f>
        <v/>
      </c>
      <c r="F664" s="85" t="str">
        <f t="array" ref="F664">IFERROR(INDEX(data!G$3:G$3000, SMALL(IF(ISBLANK($F$3),IF(data!$D$3:$D$3000=$D$3,ROW(data!G$3:G$3000)-ROW(data!G$3)+1),IF(data!$D$3:$D$3000=$D$3,IF(data!$E$3:$E$3000=$F$3, ROW(data!G$3:G$3000)-ROW(data!G$3)+1))),ROWS(data!G$3:G661))),"")</f>
        <v/>
      </c>
      <c r="G664" s="85" t="str">
        <f t="shared" si="10"/>
        <v/>
      </c>
    </row>
    <row r="665" spans="1:7">
      <c r="A665" s="88" t="str">
        <f t="array" ref="A665">IFERROR(INDEX(data!A$3:A$3000, SMALL(IF(ISBLANK($F$3),IF(data!$D$3:$D$3000=$D$3,ROW(data!A$3:A$3000)-ROW(data!A$3)+1),IF(data!$D$3:$D$3000=$D$3,IF(data!$E$3:$E$3000=$F$3, ROW(data!A$3:A$3000)-ROW(data!A$3)+1))),ROWS(data!A$3:A662))),"")</f>
        <v/>
      </c>
      <c r="B665" s="89" t="str">
        <f t="array" ref="B665">IFERROR(INDEX(data!B$3:B$3000, SMALL(IF(ISBLANK($F$3),IF(data!$D$3:$D$3000=$D$3,ROW(data!B$3:B$3000)-ROW(data!B$3)+1),IF(data!$D$3:$D$3000=$D$3,IF(data!$E$3:$E$3000=$F$3, ROW(data!B$3:B$3000)-ROW(data!B$3)+1))),ROWS(data!B$3:B662))),"")</f>
        <v/>
      </c>
      <c r="C665" s="84" t="str">
        <f t="array" ref="C665">IFERROR(INDEX(data!C$3:C$3000, SMALL(IF(ISBLANK($F$3),IF(data!$D$3:$D$3000=$D$3,ROW(data!C$3:C$3000)-ROW(data!C$3)+1),IF(data!$D$3:$D$3000=$D$3,IF(data!$E$3:$E$3000=$F$3, ROW(data!C$3:C$3000)-ROW(data!C$3)+1))),ROWS(data!C$3:C662))),"")</f>
        <v/>
      </c>
      <c r="D665" s="90" t="str">
        <f t="array" ref="D665">IFERROR(INDEX(data!E$3:E$3000, SMALL(IF(ISBLANK($F$3),IF(data!$D$3:$D$3000=$D$3,ROW(data!E$3:E$3000)-ROW(data!E$3)+1),IF(data!$D$3:$D$3000=$D$3,IF(data!$E$3:$E$3000=$F$3, ROW(data!E$3:E$3000)-ROW(data!E$3)+1))),ROWS(data!E$3:E662))),"")</f>
        <v/>
      </c>
      <c r="E665" s="85" t="str">
        <f t="array" ref="E665">IFERROR(INDEX(data!F$3:F$3000, SMALL(IF(ISBLANK($F$3),IF(data!$D$3:$D$3000=$D$3,ROW(data!F$3:F$3000)-ROW(data!F$3)+1),IF(data!$D$3:$D$3000=$D$3,IF(data!$E$3:$E$3000=$F$3, ROW(data!F$3:F$3000)-ROW(data!F$3)+1))),ROWS(data!F$3:F662))),"")</f>
        <v/>
      </c>
      <c r="F665" s="85" t="str">
        <f t="array" ref="F665">IFERROR(INDEX(data!G$3:G$3000, SMALL(IF(ISBLANK($F$3),IF(data!$D$3:$D$3000=$D$3,ROW(data!G$3:G$3000)-ROW(data!G$3)+1),IF(data!$D$3:$D$3000=$D$3,IF(data!$E$3:$E$3000=$F$3, ROW(data!G$3:G$3000)-ROW(data!G$3)+1))),ROWS(data!G$3:G662))),"")</f>
        <v/>
      </c>
      <c r="G665" s="85" t="str">
        <f t="shared" si="10"/>
        <v/>
      </c>
    </row>
    <row r="666" spans="1:7">
      <c r="A666" s="91" t="str">
        <f t="array" ref="A666">IFERROR(INDEX(data!A$3:A$3000, SMALL(IF(ISBLANK($F$3),IF(data!$D$3:$D$3000=$D$3,ROW(data!A$3:A$3000)-ROW(data!A$3)+1),IF(data!$D$3:$D$3000=$D$3,IF(data!$E$3:$E$3000=$F$3, ROW(data!A$3:A$3000)-ROW(data!A$3)+1))),ROWS(data!A$3:A663))),"")</f>
        <v/>
      </c>
      <c r="B666" s="92" t="str">
        <f t="array" ref="B666">IFERROR(INDEX(data!B$3:B$3000, SMALL(IF(ISBLANK($F$3),IF(data!$D$3:$D$3000=$D$3,ROW(data!B$3:B$3000)-ROW(data!B$3)+1),IF(data!$D$3:$D$3000=$D$3,IF(data!$E$3:$E$3000=$F$3, ROW(data!B$3:B$3000)-ROW(data!B$3)+1))),ROWS(data!B$3:B663))),"")</f>
        <v/>
      </c>
      <c r="C666" s="92" t="str">
        <f t="array" ref="C666">IFERROR(INDEX(data!C$3:C$3000, SMALL(IF(ISBLANK($F$3),IF(data!$D$3:$D$3000=$D$3,ROW(data!C$3:C$3000)-ROW(data!C$3)+1),IF(data!$D$3:$D$3000=$D$3,IF(data!$E$3:$E$3000=$F$3, ROW(data!C$3:C$3000)-ROW(data!C$3)+1))),ROWS(data!C$3:C663))),"")</f>
        <v/>
      </c>
      <c r="D666" s="91" t="str">
        <f t="array" ref="D666">IFERROR(INDEX(data!E$3:E$3000, SMALL(IF(ISBLANK($F$3),IF(data!$D$3:$D$3000=$D$3,ROW(data!E$3:E$3000)-ROW(data!E$3)+1),IF(data!$D$3:$D$3000=$D$3,IF(data!$E$3:$E$3000=$F$3, ROW(data!E$3:E$3000)-ROW(data!E$3)+1))),ROWS(data!E$3:E663))),"")</f>
        <v/>
      </c>
      <c r="E666" s="85" t="str">
        <f t="array" ref="E666">IFERROR(INDEX(data!F$3:F$3000, SMALL(IF(ISBLANK($F$3),IF(data!$D$3:$D$3000=$D$3,ROW(data!F$3:F$3000)-ROW(data!F$3)+1),IF(data!$D$3:$D$3000=$D$3,IF(data!$E$3:$E$3000=$F$3, ROW(data!F$3:F$3000)-ROW(data!F$3)+1))),ROWS(data!F$3:F663))),"")</f>
        <v/>
      </c>
      <c r="F666" s="85" t="str">
        <f t="array" ref="F666">IFERROR(INDEX(data!G$3:G$3000, SMALL(IF(ISBLANK($F$3),IF(data!$D$3:$D$3000=$D$3,ROW(data!G$3:G$3000)-ROW(data!G$3)+1),IF(data!$D$3:$D$3000=$D$3,IF(data!$E$3:$E$3000=$F$3, ROW(data!G$3:G$3000)-ROW(data!G$3)+1))),ROWS(data!G$3:G663))),"")</f>
        <v/>
      </c>
      <c r="G666" s="85" t="str">
        <f t="shared" si="10"/>
        <v/>
      </c>
    </row>
    <row r="667" spans="1:7">
      <c r="A667" s="88" t="str">
        <f t="array" ref="A667">IFERROR(INDEX(data!A$3:A$3000, SMALL(IF(ISBLANK($F$3),IF(data!$D$3:$D$3000=$D$3,ROW(data!A$3:A$3000)-ROW(data!A$3)+1),IF(data!$D$3:$D$3000=$D$3,IF(data!$E$3:$E$3000=$F$3, ROW(data!A$3:A$3000)-ROW(data!A$3)+1))),ROWS(data!A$3:A664))),"")</f>
        <v/>
      </c>
      <c r="B667" s="89" t="str">
        <f t="array" ref="B667">IFERROR(INDEX(data!B$3:B$3000, SMALL(IF(ISBLANK($F$3),IF(data!$D$3:$D$3000=$D$3,ROW(data!B$3:B$3000)-ROW(data!B$3)+1),IF(data!$D$3:$D$3000=$D$3,IF(data!$E$3:$E$3000=$F$3, ROW(data!B$3:B$3000)-ROW(data!B$3)+1))),ROWS(data!B$3:B664))),"")</f>
        <v/>
      </c>
      <c r="C667" s="84" t="str">
        <f t="array" ref="C667">IFERROR(INDEX(data!C$3:C$3000, SMALL(IF(ISBLANK($F$3),IF(data!$D$3:$D$3000=$D$3,ROW(data!C$3:C$3000)-ROW(data!C$3)+1),IF(data!$D$3:$D$3000=$D$3,IF(data!$E$3:$E$3000=$F$3, ROW(data!C$3:C$3000)-ROW(data!C$3)+1))),ROWS(data!C$3:C664))),"")</f>
        <v/>
      </c>
      <c r="D667" s="90" t="str">
        <f t="array" ref="D667">IFERROR(INDEX(data!E$3:E$3000, SMALL(IF(ISBLANK($F$3),IF(data!$D$3:$D$3000=$D$3,ROW(data!E$3:E$3000)-ROW(data!E$3)+1),IF(data!$D$3:$D$3000=$D$3,IF(data!$E$3:$E$3000=$F$3, ROW(data!E$3:E$3000)-ROW(data!E$3)+1))),ROWS(data!E$3:E664))),"")</f>
        <v/>
      </c>
      <c r="E667" s="85" t="str">
        <f t="array" ref="E667">IFERROR(INDEX(data!F$3:F$3000, SMALL(IF(ISBLANK($F$3),IF(data!$D$3:$D$3000=$D$3,ROW(data!F$3:F$3000)-ROW(data!F$3)+1),IF(data!$D$3:$D$3000=$D$3,IF(data!$E$3:$E$3000=$F$3, ROW(data!F$3:F$3000)-ROW(data!F$3)+1))),ROWS(data!F$3:F664))),"")</f>
        <v/>
      </c>
      <c r="F667" s="85" t="str">
        <f t="array" ref="F667">IFERROR(INDEX(data!G$3:G$3000, SMALL(IF(ISBLANK($F$3),IF(data!$D$3:$D$3000=$D$3,ROW(data!G$3:G$3000)-ROW(data!G$3)+1),IF(data!$D$3:$D$3000=$D$3,IF(data!$E$3:$E$3000=$F$3, ROW(data!G$3:G$3000)-ROW(data!G$3)+1))),ROWS(data!G$3:G664))),"")</f>
        <v/>
      </c>
      <c r="G667" s="85" t="str">
        <f t="shared" si="10"/>
        <v/>
      </c>
    </row>
    <row r="668" spans="1:7">
      <c r="A668" s="91" t="str">
        <f t="array" ref="A668">IFERROR(INDEX(data!A$3:A$3000, SMALL(IF(ISBLANK($F$3),IF(data!$D$3:$D$3000=$D$3,ROW(data!A$3:A$3000)-ROW(data!A$3)+1),IF(data!$D$3:$D$3000=$D$3,IF(data!$E$3:$E$3000=$F$3, ROW(data!A$3:A$3000)-ROW(data!A$3)+1))),ROWS(data!A$3:A665))),"")</f>
        <v/>
      </c>
      <c r="B668" s="92" t="str">
        <f t="array" ref="B668">IFERROR(INDEX(data!B$3:B$3000, SMALL(IF(ISBLANK($F$3),IF(data!$D$3:$D$3000=$D$3,ROW(data!B$3:B$3000)-ROW(data!B$3)+1),IF(data!$D$3:$D$3000=$D$3,IF(data!$E$3:$E$3000=$F$3, ROW(data!B$3:B$3000)-ROW(data!B$3)+1))),ROWS(data!B$3:B665))),"")</f>
        <v/>
      </c>
      <c r="C668" s="92" t="str">
        <f t="array" ref="C668">IFERROR(INDEX(data!C$3:C$3000, SMALL(IF(ISBLANK($F$3),IF(data!$D$3:$D$3000=$D$3,ROW(data!C$3:C$3000)-ROW(data!C$3)+1),IF(data!$D$3:$D$3000=$D$3,IF(data!$E$3:$E$3000=$F$3, ROW(data!C$3:C$3000)-ROW(data!C$3)+1))),ROWS(data!C$3:C665))),"")</f>
        <v/>
      </c>
      <c r="D668" s="91" t="str">
        <f t="array" ref="D668">IFERROR(INDEX(data!E$3:E$3000, SMALL(IF(ISBLANK($F$3),IF(data!$D$3:$D$3000=$D$3,ROW(data!E$3:E$3000)-ROW(data!E$3)+1),IF(data!$D$3:$D$3000=$D$3,IF(data!$E$3:$E$3000=$F$3, ROW(data!E$3:E$3000)-ROW(data!E$3)+1))),ROWS(data!E$3:E665))),"")</f>
        <v/>
      </c>
      <c r="E668" s="85" t="str">
        <f t="array" ref="E668">IFERROR(INDEX(data!F$3:F$3000, SMALL(IF(ISBLANK($F$3),IF(data!$D$3:$D$3000=$D$3,ROW(data!F$3:F$3000)-ROW(data!F$3)+1),IF(data!$D$3:$D$3000=$D$3,IF(data!$E$3:$E$3000=$F$3, ROW(data!F$3:F$3000)-ROW(data!F$3)+1))),ROWS(data!F$3:F665))),"")</f>
        <v/>
      </c>
      <c r="F668" s="85" t="str">
        <f t="array" ref="F668">IFERROR(INDEX(data!G$3:G$3000, SMALL(IF(ISBLANK($F$3),IF(data!$D$3:$D$3000=$D$3,ROW(data!G$3:G$3000)-ROW(data!G$3)+1),IF(data!$D$3:$D$3000=$D$3,IF(data!$E$3:$E$3000=$F$3, ROW(data!G$3:G$3000)-ROW(data!G$3)+1))),ROWS(data!G$3:G665))),"")</f>
        <v/>
      </c>
      <c r="G668" s="85" t="str">
        <f t="shared" si="10"/>
        <v/>
      </c>
    </row>
    <row r="669" spans="1:7">
      <c r="A669" s="88" t="str">
        <f t="array" ref="A669">IFERROR(INDEX(data!A$3:A$3000, SMALL(IF(ISBLANK($F$3),IF(data!$D$3:$D$3000=$D$3,ROW(data!A$3:A$3000)-ROW(data!A$3)+1),IF(data!$D$3:$D$3000=$D$3,IF(data!$E$3:$E$3000=$F$3, ROW(data!A$3:A$3000)-ROW(data!A$3)+1))),ROWS(data!A$3:A666))),"")</f>
        <v/>
      </c>
      <c r="B669" s="89" t="str">
        <f t="array" ref="B669">IFERROR(INDEX(data!B$3:B$3000, SMALL(IF(ISBLANK($F$3),IF(data!$D$3:$D$3000=$D$3,ROW(data!B$3:B$3000)-ROW(data!B$3)+1),IF(data!$D$3:$D$3000=$D$3,IF(data!$E$3:$E$3000=$F$3, ROW(data!B$3:B$3000)-ROW(data!B$3)+1))),ROWS(data!B$3:B666))),"")</f>
        <v/>
      </c>
      <c r="C669" s="84" t="str">
        <f t="array" ref="C669">IFERROR(INDEX(data!C$3:C$3000, SMALL(IF(ISBLANK($F$3),IF(data!$D$3:$D$3000=$D$3,ROW(data!C$3:C$3000)-ROW(data!C$3)+1),IF(data!$D$3:$D$3000=$D$3,IF(data!$E$3:$E$3000=$F$3, ROW(data!C$3:C$3000)-ROW(data!C$3)+1))),ROWS(data!C$3:C666))),"")</f>
        <v/>
      </c>
      <c r="D669" s="90" t="str">
        <f t="array" ref="D669">IFERROR(INDEX(data!E$3:E$3000, SMALL(IF(ISBLANK($F$3),IF(data!$D$3:$D$3000=$D$3,ROW(data!E$3:E$3000)-ROW(data!E$3)+1),IF(data!$D$3:$D$3000=$D$3,IF(data!$E$3:$E$3000=$F$3, ROW(data!E$3:E$3000)-ROW(data!E$3)+1))),ROWS(data!E$3:E666))),"")</f>
        <v/>
      </c>
      <c r="E669" s="85" t="str">
        <f t="array" ref="E669">IFERROR(INDEX(data!F$3:F$3000, SMALL(IF(ISBLANK($F$3),IF(data!$D$3:$D$3000=$D$3,ROW(data!F$3:F$3000)-ROW(data!F$3)+1),IF(data!$D$3:$D$3000=$D$3,IF(data!$E$3:$E$3000=$F$3, ROW(data!F$3:F$3000)-ROW(data!F$3)+1))),ROWS(data!F$3:F666))),"")</f>
        <v/>
      </c>
      <c r="F669" s="85" t="str">
        <f t="array" ref="F669">IFERROR(INDEX(data!G$3:G$3000, SMALL(IF(ISBLANK($F$3),IF(data!$D$3:$D$3000=$D$3,ROW(data!G$3:G$3000)-ROW(data!G$3)+1),IF(data!$D$3:$D$3000=$D$3,IF(data!$E$3:$E$3000=$F$3, ROW(data!G$3:G$3000)-ROW(data!G$3)+1))),ROWS(data!G$3:G666))),"")</f>
        <v/>
      </c>
      <c r="G669" s="85" t="str">
        <f t="shared" si="10"/>
        <v/>
      </c>
    </row>
    <row r="670" spans="1:7">
      <c r="A670" s="91" t="str">
        <f t="array" ref="A670">IFERROR(INDEX(data!A$3:A$3000, SMALL(IF(ISBLANK($F$3),IF(data!$D$3:$D$3000=$D$3,ROW(data!A$3:A$3000)-ROW(data!A$3)+1),IF(data!$D$3:$D$3000=$D$3,IF(data!$E$3:$E$3000=$F$3, ROW(data!A$3:A$3000)-ROW(data!A$3)+1))),ROWS(data!A$3:A667))),"")</f>
        <v/>
      </c>
      <c r="B670" s="92" t="str">
        <f t="array" ref="B670">IFERROR(INDEX(data!B$3:B$3000, SMALL(IF(ISBLANK($F$3),IF(data!$D$3:$D$3000=$D$3,ROW(data!B$3:B$3000)-ROW(data!B$3)+1),IF(data!$D$3:$D$3000=$D$3,IF(data!$E$3:$E$3000=$F$3, ROW(data!B$3:B$3000)-ROW(data!B$3)+1))),ROWS(data!B$3:B667))),"")</f>
        <v/>
      </c>
      <c r="C670" s="92" t="str">
        <f t="array" ref="C670">IFERROR(INDEX(data!C$3:C$3000, SMALL(IF(ISBLANK($F$3),IF(data!$D$3:$D$3000=$D$3,ROW(data!C$3:C$3000)-ROW(data!C$3)+1),IF(data!$D$3:$D$3000=$D$3,IF(data!$E$3:$E$3000=$F$3, ROW(data!C$3:C$3000)-ROW(data!C$3)+1))),ROWS(data!C$3:C667))),"")</f>
        <v/>
      </c>
      <c r="D670" s="91" t="str">
        <f t="array" ref="D670">IFERROR(INDEX(data!E$3:E$3000, SMALL(IF(ISBLANK($F$3),IF(data!$D$3:$D$3000=$D$3,ROW(data!E$3:E$3000)-ROW(data!E$3)+1),IF(data!$D$3:$D$3000=$D$3,IF(data!$E$3:$E$3000=$F$3, ROW(data!E$3:E$3000)-ROW(data!E$3)+1))),ROWS(data!E$3:E667))),"")</f>
        <v/>
      </c>
      <c r="E670" s="85" t="str">
        <f t="array" ref="E670">IFERROR(INDEX(data!F$3:F$3000, SMALL(IF(ISBLANK($F$3),IF(data!$D$3:$D$3000=$D$3,ROW(data!F$3:F$3000)-ROW(data!F$3)+1),IF(data!$D$3:$D$3000=$D$3,IF(data!$E$3:$E$3000=$F$3, ROW(data!F$3:F$3000)-ROW(data!F$3)+1))),ROWS(data!F$3:F667))),"")</f>
        <v/>
      </c>
      <c r="F670" s="85" t="str">
        <f t="array" ref="F670">IFERROR(INDEX(data!G$3:G$3000, SMALL(IF(ISBLANK($F$3),IF(data!$D$3:$D$3000=$D$3,ROW(data!G$3:G$3000)-ROW(data!G$3)+1),IF(data!$D$3:$D$3000=$D$3,IF(data!$E$3:$E$3000=$F$3, ROW(data!G$3:G$3000)-ROW(data!G$3)+1))),ROWS(data!G$3:G667))),"")</f>
        <v/>
      </c>
      <c r="G670" s="85" t="str">
        <f t="shared" si="10"/>
        <v/>
      </c>
    </row>
    <row r="671" spans="1:7">
      <c r="A671" s="88" t="str">
        <f t="array" ref="A671">IFERROR(INDEX(data!A$3:A$3000, SMALL(IF(ISBLANK($F$3),IF(data!$D$3:$D$3000=$D$3,ROW(data!A$3:A$3000)-ROW(data!A$3)+1),IF(data!$D$3:$D$3000=$D$3,IF(data!$E$3:$E$3000=$F$3, ROW(data!A$3:A$3000)-ROW(data!A$3)+1))),ROWS(data!A$3:A668))),"")</f>
        <v/>
      </c>
      <c r="B671" s="89" t="str">
        <f t="array" ref="B671">IFERROR(INDEX(data!B$3:B$3000, SMALL(IF(ISBLANK($F$3),IF(data!$D$3:$D$3000=$D$3,ROW(data!B$3:B$3000)-ROW(data!B$3)+1),IF(data!$D$3:$D$3000=$D$3,IF(data!$E$3:$E$3000=$F$3, ROW(data!B$3:B$3000)-ROW(data!B$3)+1))),ROWS(data!B$3:B668))),"")</f>
        <v/>
      </c>
      <c r="C671" s="84" t="str">
        <f t="array" ref="C671">IFERROR(INDEX(data!C$3:C$3000, SMALL(IF(ISBLANK($F$3),IF(data!$D$3:$D$3000=$D$3,ROW(data!C$3:C$3000)-ROW(data!C$3)+1),IF(data!$D$3:$D$3000=$D$3,IF(data!$E$3:$E$3000=$F$3, ROW(data!C$3:C$3000)-ROW(data!C$3)+1))),ROWS(data!C$3:C668))),"")</f>
        <v/>
      </c>
      <c r="D671" s="90" t="str">
        <f t="array" ref="D671">IFERROR(INDEX(data!E$3:E$3000, SMALL(IF(ISBLANK($F$3),IF(data!$D$3:$D$3000=$D$3,ROW(data!E$3:E$3000)-ROW(data!E$3)+1),IF(data!$D$3:$D$3000=$D$3,IF(data!$E$3:$E$3000=$F$3, ROW(data!E$3:E$3000)-ROW(data!E$3)+1))),ROWS(data!E$3:E668))),"")</f>
        <v/>
      </c>
      <c r="E671" s="85" t="str">
        <f t="array" ref="E671">IFERROR(INDEX(data!F$3:F$3000, SMALL(IF(ISBLANK($F$3),IF(data!$D$3:$D$3000=$D$3,ROW(data!F$3:F$3000)-ROW(data!F$3)+1),IF(data!$D$3:$D$3000=$D$3,IF(data!$E$3:$E$3000=$F$3, ROW(data!F$3:F$3000)-ROW(data!F$3)+1))),ROWS(data!F$3:F668))),"")</f>
        <v/>
      </c>
      <c r="F671" s="85" t="str">
        <f t="array" ref="F671">IFERROR(INDEX(data!G$3:G$3000, SMALL(IF(ISBLANK($F$3),IF(data!$D$3:$D$3000=$D$3,ROW(data!G$3:G$3000)-ROW(data!G$3)+1),IF(data!$D$3:$D$3000=$D$3,IF(data!$E$3:$E$3000=$F$3, ROW(data!G$3:G$3000)-ROW(data!G$3)+1))),ROWS(data!G$3:G668))),"")</f>
        <v/>
      </c>
      <c r="G671" s="85" t="str">
        <f t="shared" si="10"/>
        <v/>
      </c>
    </row>
    <row r="672" spans="1:7">
      <c r="A672" s="91" t="str">
        <f t="array" ref="A672">IFERROR(INDEX(data!A$3:A$3000, SMALL(IF(ISBLANK($F$3),IF(data!$D$3:$D$3000=$D$3,ROW(data!A$3:A$3000)-ROW(data!A$3)+1),IF(data!$D$3:$D$3000=$D$3,IF(data!$E$3:$E$3000=$F$3, ROW(data!A$3:A$3000)-ROW(data!A$3)+1))),ROWS(data!A$3:A669))),"")</f>
        <v/>
      </c>
      <c r="B672" s="92" t="str">
        <f t="array" ref="B672">IFERROR(INDEX(data!B$3:B$3000, SMALL(IF(ISBLANK($F$3),IF(data!$D$3:$D$3000=$D$3,ROW(data!B$3:B$3000)-ROW(data!B$3)+1),IF(data!$D$3:$D$3000=$D$3,IF(data!$E$3:$E$3000=$F$3, ROW(data!B$3:B$3000)-ROW(data!B$3)+1))),ROWS(data!B$3:B669))),"")</f>
        <v/>
      </c>
      <c r="C672" s="92" t="str">
        <f t="array" ref="C672">IFERROR(INDEX(data!C$3:C$3000, SMALL(IF(ISBLANK($F$3),IF(data!$D$3:$D$3000=$D$3,ROW(data!C$3:C$3000)-ROW(data!C$3)+1),IF(data!$D$3:$D$3000=$D$3,IF(data!$E$3:$E$3000=$F$3, ROW(data!C$3:C$3000)-ROW(data!C$3)+1))),ROWS(data!C$3:C669))),"")</f>
        <v/>
      </c>
      <c r="D672" s="91" t="str">
        <f t="array" ref="D672">IFERROR(INDEX(data!E$3:E$3000, SMALL(IF(ISBLANK($F$3),IF(data!$D$3:$D$3000=$D$3,ROW(data!E$3:E$3000)-ROW(data!E$3)+1),IF(data!$D$3:$D$3000=$D$3,IF(data!$E$3:$E$3000=$F$3, ROW(data!E$3:E$3000)-ROW(data!E$3)+1))),ROWS(data!E$3:E669))),"")</f>
        <v/>
      </c>
      <c r="E672" s="85" t="str">
        <f t="array" ref="E672">IFERROR(INDEX(data!F$3:F$3000, SMALL(IF(ISBLANK($F$3),IF(data!$D$3:$D$3000=$D$3,ROW(data!F$3:F$3000)-ROW(data!F$3)+1),IF(data!$D$3:$D$3000=$D$3,IF(data!$E$3:$E$3000=$F$3, ROW(data!F$3:F$3000)-ROW(data!F$3)+1))),ROWS(data!F$3:F669))),"")</f>
        <v/>
      </c>
      <c r="F672" s="85" t="str">
        <f t="array" ref="F672">IFERROR(INDEX(data!G$3:G$3000, SMALL(IF(ISBLANK($F$3),IF(data!$D$3:$D$3000=$D$3,ROW(data!G$3:G$3000)-ROW(data!G$3)+1),IF(data!$D$3:$D$3000=$D$3,IF(data!$E$3:$E$3000=$F$3, ROW(data!G$3:G$3000)-ROW(data!G$3)+1))),ROWS(data!G$3:G669))),"")</f>
        <v/>
      </c>
      <c r="G672" s="85" t="str">
        <f t="shared" si="10"/>
        <v/>
      </c>
    </row>
    <row r="673" spans="1:7">
      <c r="A673" s="88" t="str">
        <f t="array" ref="A673">IFERROR(INDEX(data!A$3:A$3000, SMALL(IF(ISBLANK($F$3),IF(data!$D$3:$D$3000=$D$3,ROW(data!A$3:A$3000)-ROW(data!A$3)+1),IF(data!$D$3:$D$3000=$D$3,IF(data!$E$3:$E$3000=$F$3, ROW(data!A$3:A$3000)-ROW(data!A$3)+1))),ROWS(data!A$3:A670))),"")</f>
        <v/>
      </c>
      <c r="B673" s="89" t="str">
        <f t="array" ref="B673">IFERROR(INDEX(data!B$3:B$3000, SMALL(IF(ISBLANK($F$3),IF(data!$D$3:$D$3000=$D$3,ROW(data!B$3:B$3000)-ROW(data!B$3)+1),IF(data!$D$3:$D$3000=$D$3,IF(data!$E$3:$E$3000=$F$3, ROW(data!B$3:B$3000)-ROW(data!B$3)+1))),ROWS(data!B$3:B670))),"")</f>
        <v/>
      </c>
      <c r="C673" s="84" t="str">
        <f t="array" ref="C673">IFERROR(INDEX(data!C$3:C$3000, SMALL(IF(ISBLANK($F$3),IF(data!$D$3:$D$3000=$D$3,ROW(data!C$3:C$3000)-ROW(data!C$3)+1),IF(data!$D$3:$D$3000=$D$3,IF(data!$E$3:$E$3000=$F$3, ROW(data!C$3:C$3000)-ROW(data!C$3)+1))),ROWS(data!C$3:C670))),"")</f>
        <v/>
      </c>
      <c r="D673" s="90" t="str">
        <f t="array" ref="D673">IFERROR(INDEX(data!E$3:E$3000, SMALL(IF(ISBLANK($F$3),IF(data!$D$3:$D$3000=$D$3,ROW(data!E$3:E$3000)-ROW(data!E$3)+1),IF(data!$D$3:$D$3000=$D$3,IF(data!$E$3:$E$3000=$F$3, ROW(data!E$3:E$3000)-ROW(data!E$3)+1))),ROWS(data!E$3:E670))),"")</f>
        <v/>
      </c>
      <c r="E673" s="85" t="str">
        <f t="array" ref="E673">IFERROR(INDEX(data!F$3:F$3000, SMALL(IF(ISBLANK($F$3),IF(data!$D$3:$D$3000=$D$3,ROW(data!F$3:F$3000)-ROW(data!F$3)+1),IF(data!$D$3:$D$3000=$D$3,IF(data!$E$3:$E$3000=$F$3, ROW(data!F$3:F$3000)-ROW(data!F$3)+1))),ROWS(data!F$3:F670))),"")</f>
        <v/>
      </c>
      <c r="F673" s="85" t="str">
        <f t="array" ref="F673">IFERROR(INDEX(data!G$3:G$3000, SMALL(IF(ISBLANK($F$3),IF(data!$D$3:$D$3000=$D$3,ROW(data!G$3:G$3000)-ROW(data!G$3)+1),IF(data!$D$3:$D$3000=$D$3,IF(data!$E$3:$E$3000=$F$3, ROW(data!G$3:G$3000)-ROW(data!G$3)+1))),ROWS(data!G$3:G670))),"")</f>
        <v/>
      </c>
      <c r="G673" s="85" t="str">
        <f t="shared" si="10"/>
        <v/>
      </c>
    </row>
    <row r="674" spans="1:7">
      <c r="A674" s="91" t="str">
        <f t="array" ref="A674">IFERROR(INDEX(data!A$3:A$3000, SMALL(IF(ISBLANK($F$3),IF(data!$D$3:$D$3000=$D$3,ROW(data!A$3:A$3000)-ROW(data!A$3)+1),IF(data!$D$3:$D$3000=$D$3,IF(data!$E$3:$E$3000=$F$3, ROW(data!A$3:A$3000)-ROW(data!A$3)+1))),ROWS(data!A$3:A671))),"")</f>
        <v/>
      </c>
      <c r="B674" s="92" t="str">
        <f t="array" ref="B674">IFERROR(INDEX(data!B$3:B$3000, SMALL(IF(ISBLANK($F$3),IF(data!$D$3:$D$3000=$D$3,ROW(data!B$3:B$3000)-ROW(data!B$3)+1),IF(data!$D$3:$D$3000=$D$3,IF(data!$E$3:$E$3000=$F$3, ROW(data!B$3:B$3000)-ROW(data!B$3)+1))),ROWS(data!B$3:B671))),"")</f>
        <v/>
      </c>
      <c r="C674" s="92" t="str">
        <f t="array" ref="C674">IFERROR(INDEX(data!C$3:C$3000, SMALL(IF(ISBLANK($F$3),IF(data!$D$3:$D$3000=$D$3,ROW(data!C$3:C$3000)-ROW(data!C$3)+1),IF(data!$D$3:$D$3000=$D$3,IF(data!$E$3:$E$3000=$F$3, ROW(data!C$3:C$3000)-ROW(data!C$3)+1))),ROWS(data!C$3:C671))),"")</f>
        <v/>
      </c>
      <c r="D674" s="91" t="str">
        <f t="array" ref="D674">IFERROR(INDEX(data!E$3:E$3000, SMALL(IF(ISBLANK($F$3),IF(data!$D$3:$D$3000=$D$3,ROW(data!E$3:E$3000)-ROW(data!E$3)+1),IF(data!$D$3:$D$3000=$D$3,IF(data!$E$3:$E$3000=$F$3, ROW(data!E$3:E$3000)-ROW(data!E$3)+1))),ROWS(data!E$3:E671))),"")</f>
        <v/>
      </c>
      <c r="E674" s="85" t="str">
        <f t="array" ref="E674">IFERROR(INDEX(data!F$3:F$3000, SMALL(IF(ISBLANK($F$3),IF(data!$D$3:$D$3000=$D$3,ROW(data!F$3:F$3000)-ROW(data!F$3)+1),IF(data!$D$3:$D$3000=$D$3,IF(data!$E$3:$E$3000=$F$3, ROW(data!F$3:F$3000)-ROW(data!F$3)+1))),ROWS(data!F$3:F671))),"")</f>
        <v/>
      </c>
      <c r="F674" s="85" t="str">
        <f t="array" ref="F674">IFERROR(INDEX(data!G$3:G$3000, SMALL(IF(ISBLANK($F$3),IF(data!$D$3:$D$3000=$D$3,ROW(data!G$3:G$3000)-ROW(data!G$3)+1),IF(data!$D$3:$D$3000=$D$3,IF(data!$E$3:$E$3000=$F$3, ROW(data!G$3:G$3000)-ROW(data!G$3)+1))),ROWS(data!G$3:G671))),"")</f>
        <v/>
      </c>
      <c r="G674" s="85" t="str">
        <f t="shared" si="10"/>
        <v/>
      </c>
    </row>
    <row r="675" spans="1:7">
      <c r="A675" s="88" t="str">
        <f t="array" ref="A675">IFERROR(INDEX(data!A$3:A$3000, SMALL(IF(ISBLANK($F$3),IF(data!$D$3:$D$3000=$D$3,ROW(data!A$3:A$3000)-ROW(data!A$3)+1),IF(data!$D$3:$D$3000=$D$3,IF(data!$E$3:$E$3000=$F$3, ROW(data!A$3:A$3000)-ROW(data!A$3)+1))),ROWS(data!A$3:A672))),"")</f>
        <v/>
      </c>
      <c r="B675" s="89" t="str">
        <f t="array" ref="B675">IFERROR(INDEX(data!B$3:B$3000, SMALL(IF(ISBLANK($F$3),IF(data!$D$3:$D$3000=$D$3,ROW(data!B$3:B$3000)-ROW(data!B$3)+1),IF(data!$D$3:$D$3000=$D$3,IF(data!$E$3:$E$3000=$F$3, ROW(data!B$3:B$3000)-ROW(data!B$3)+1))),ROWS(data!B$3:B672))),"")</f>
        <v/>
      </c>
      <c r="C675" s="84" t="str">
        <f t="array" ref="C675">IFERROR(INDEX(data!C$3:C$3000, SMALL(IF(ISBLANK($F$3),IF(data!$D$3:$D$3000=$D$3,ROW(data!C$3:C$3000)-ROW(data!C$3)+1),IF(data!$D$3:$D$3000=$D$3,IF(data!$E$3:$E$3000=$F$3, ROW(data!C$3:C$3000)-ROW(data!C$3)+1))),ROWS(data!C$3:C672))),"")</f>
        <v/>
      </c>
      <c r="D675" s="90" t="str">
        <f t="array" ref="D675">IFERROR(INDEX(data!E$3:E$3000, SMALL(IF(ISBLANK($F$3),IF(data!$D$3:$D$3000=$D$3,ROW(data!E$3:E$3000)-ROW(data!E$3)+1),IF(data!$D$3:$D$3000=$D$3,IF(data!$E$3:$E$3000=$F$3, ROW(data!E$3:E$3000)-ROW(data!E$3)+1))),ROWS(data!E$3:E672))),"")</f>
        <v/>
      </c>
      <c r="E675" s="85" t="str">
        <f t="array" ref="E675">IFERROR(INDEX(data!F$3:F$3000, SMALL(IF(ISBLANK($F$3),IF(data!$D$3:$D$3000=$D$3,ROW(data!F$3:F$3000)-ROW(data!F$3)+1),IF(data!$D$3:$D$3000=$D$3,IF(data!$E$3:$E$3000=$F$3, ROW(data!F$3:F$3000)-ROW(data!F$3)+1))),ROWS(data!F$3:F672))),"")</f>
        <v/>
      </c>
      <c r="F675" s="85" t="str">
        <f t="array" ref="F675">IFERROR(INDEX(data!G$3:G$3000, SMALL(IF(ISBLANK($F$3),IF(data!$D$3:$D$3000=$D$3,ROW(data!G$3:G$3000)-ROW(data!G$3)+1),IF(data!$D$3:$D$3000=$D$3,IF(data!$E$3:$E$3000=$F$3, ROW(data!G$3:G$3000)-ROW(data!G$3)+1))),ROWS(data!G$3:G672))),"")</f>
        <v/>
      </c>
      <c r="G675" s="85" t="str">
        <f t="shared" si="10"/>
        <v/>
      </c>
    </row>
    <row r="676" spans="1:7">
      <c r="A676" s="91" t="str">
        <f t="array" ref="A676">IFERROR(INDEX(data!A$3:A$3000, SMALL(IF(ISBLANK($F$3),IF(data!$D$3:$D$3000=$D$3,ROW(data!A$3:A$3000)-ROW(data!A$3)+1),IF(data!$D$3:$D$3000=$D$3,IF(data!$E$3:$E$3000=$F$3, ROW(data!A$3:A$3000)-ROW(data!A$3)+1))),ROWS(data!A$3:A673))),"")</f>
        <v/>
      </c>
      <c r="B676" s="92" t="str">
        <f t="array" ref="B676">IFERROR(INDEX(data!B$3:B$3000, SMALL(IF(ISBLANK($F$3),IF(data!$D$3:$D$3000=$D$3,ROW(data!B$3:B$3000)-ROW(data!B$3)+1),IF(data!$D$3:$D$3000=$D$3,IF(data!$E$3:$E$3000=$F$3, ROW(data!B$3:B$3000)-ROW(data!B$3)+1))),ROWS(data!B$3:B673))),"")</f>
        <v/>
      </c>
      <c r="C676" s="92" t="str">
        <f t="array" ref="C676">IFERROR(INDEX(data!C$3:C$3000, SMALL(IF(ISBLANK($F$3),IF(data!$D$3:$D$3000=$D$3,ROW(data!C$3:C$3000)-ROW(data!C$3)+1),IF(data!$D$3:$D$3000=$D$3,IF(data!$E$3:$E$3000=$F$3, ROW(data!C$3:C$3000)-ROW(data!C$3)+1))),ROWS(data!C$3:C673))),"")</f>
        <v/>
      </c>
      <c r="D676" s="91" t="str">
        <f t="array" ref="D676">IFERROR(INDEX(data!E$3:E$3000, SMALL(IF(ISBLANK($F$3),IF(data!$D$3:$D$3000=$D$3,ROW(data!E$3:E$3000)-ROW(data!E$3)+1),IF(data!$D$3:$D$3000=$D$3,IF(data!$E$3:$E$3000=$F$3, ROW(data!E$3:E$3000)-ROW(data!E$3)+1))),ROWS(data!E$3:E673))),"")</f>
        <v/>
      </c>
      <c r="E676" s="85" t="str">
        <f t="array" ref="E676">IFERROR(INDEX(data!F$3:F$3000, SMALL(IF(ISBLANK($F$3),IF(data!$D$3:$D$3000=$D$3,ROW(data!F$3:F$3000)-ROW(data!F$3)+1),IF(data!$D$3:$D$3000=$D$3,IF(data!$E$3:$E$3000=$F$3, ROW(data!F$3:F$3000)-ROW(data!F$3)+1))),ROWS(data!F$3:F673))),"")</f>
        <v/>
      </c>
      <c r="F676" s="85" t="str">
        <f t="array" ref="F676">IFERROR(INDEX(data!G$3:G$3000, SMALL(IF(ISBLANK($F$3),IF(data!$D$3:$D$3000=$D$3,ROW(data!G$3:G$3000)-ROW(data!G$3)+1),IF(data!$D$3:$D$3000=$D$3,IF(data!$E$3:$E$3000=$F$3, ROW(data!G$3:G$3000)-ROW(data!G$3)+1))),ROWS(data!G$3:G673))),"")</f>
        <v/>
      </c>
      <c r="G676" s="85" t="str">
        <f t="shared" si="10"/>
        <v/>
      </c>
    </row>
    <row r="677" spans="1:7">
      <c r="A677" s="88" t="str">
        <f t="array" ref="A677">IFERROR(INDEX(data!A$3:A$3000, SMALL(IF(ISBLANK($F$3),IF(data!$D$3:$D$3000=$D$3,ROW(data!A$3:A$3000)-ROW(data!A$3)+1),IF(data!$D$3:$D$3000=$D$3,IF(data!$E$3:$E$3000=$F$3, ROW(data!A$3:A$3000)-ROW(data!A$3)+1))),ROWS(data!A$3:A674))),"")</f>
        <v/>
      </c>
      <c r="B677" s="89" t="str">
        <f t="array" ref="B677">IFERROR(INDEX(data!B$3:B$3000, SMALL(IF(ISBLANK($F$3),IF(data!$D$3:$D$3000=$D$3,ROW(data!B$3:B$3000)-ROW(data!B$3)+1),IF(data!$D$3:$D$3000=$D$3,IF(data!$E$3:$E$3000=$F$3, ROW(data!B$3:B$3000)-ROW(data!B$3)+1))),ROWS(data!B$3:B674))),"")</f>
        <v/>
      </c>
      <c r="C677" s="84" t="str">
        <f t="array" ref="C677">IFERROR(INDEX(data!C$3:C$3000, SMALL(IF(ISBLANK($F$3),IF(data!$D$3:$D$3000=$D$3,ROW(data!C$3:C$3000)-ROW(data!C$3)+1),IF(data!$D$3:$D$3000=$D$3,IF(data!$E$3:$E$3000=$F$3, ROW(data!C$3:C$3000)-ROW(data!C$3)+1))),ROWS(data!C$3:C674))),"")</f>
        <v/>
      </c>
      <c r="D677" s="90" t="str">
        <f t="array" ref="D677">IFERROR(INDEX(data!E$3:E$3000, SMALL(IF(ISBLANK($F$3),IF(data!$D$3:$D$3000=$D$3,ROW(data!E$3:E$3000)-ROW(data!E$3)+1),IF(data!$D$3:$D$3000=$D$3,IF(data!$E$3:$E$3000=$F$3, ROW(data!E$3:E$3000)-ROW(data!E$3)+1))),ROWS(data!E$3:E674))),"")</f>
        <v/>
      </c>
      <c r="E677" s="85" t="str">
        <f t="array" ref="E677">IFERROR(INDEX(data!F$3:F$3000, SMALL(IF(ISBLANK($F$3),IF(data!$D$3:$D$3000=$D$3,ROW(data!F$3:F$3000)-ROW(data!F$3)+1),IF(data!$D$3:$D$3000=$D$3,IF(data!$E$3:$E$3000=$F$3, ROW(data!F$3:F$3000)-ROW(data!F$3)+1))),ROWS(data!F$3:F674))),"")</f>
        <v/>
      </c>
      <c r="F677" s="85" t="str">
        <f t="array" ref="F677">IFERROR(INDEX(data!G$3:G$3000, SMALL(IF(ISBLANK($F$3),IF(data!$D$3:$D$3000=$D$3,ROW(data!G$3:G$3000)-ROW(data!G$3)+1),IF(data!$D$3:$D$3000=$D$3,IF(data!$E$3:$E$3000=$F$3, ROW(data!G$3:G$3000)-ROW(data!G$3)+1))),ROWS(data!G$3:G674))),"")</f>
        <v/>
      </c>
      <c r="G677" s="85" t="str">
        <f t="shared" si="10"/>
        <v/>
      </c>
    </row>
    <row r="678" spans="1:7">
      <c r="A678" s="91" t="str">
        <f t="array" ref="A678">IFERROR(INDEX(data!A$3:A$3000, SMALL(IF(ISBLANK($F$3),IF(data!$D$3:$D$3000=$D$3,ROW(data!A$3:A$3000)-ROW(data!A$3)+1),IF(data!$D$3:$D$3000=$D$3,IF(data!$E$3:$E$3000=$F$3, ROW(data!A$3:A$3000)-ROW(data!A$3)+1))),ROWS(data!A$3:A675))),"")</f>
        <v/>
      </c>
      <c r="B678" s="92" t="str">
        <f t="array" ref="B678">IFERROR(INDEX(data!B$3:B$3000, SMALL(IF(ISBLANK($F$3),IF(data!$D$3:$D$3000=$D$3,ROW(data!B$3:B$3000)-ROW(data!B$3)+1),IF(data!$D$3:$D$3000=$D$3,IF(data!$E$3:$E$3000=$F$3, ROW(data!B$3:B$3000)-ROW(data!B$3)+1))),ROWS(data!B$3:B675))),"")</f>
        <v/>
      </c>
      <c r="C678" s="92" t="str">
        <f t="array" ref="C678">IFERROR(INDEX(data!C$3:C$3000, SMALL(IF(ISBLANK($F$3),IF(data!$D$3:$D$3000=$D$3,ROW(data!C$3:C$3000)-ROW(data!C$3)+1),IF(data!$D$3:$D$3000=$D$3,IF(data!$E$3:$E$3000=$F$3, ROW(data!C$3:C$3000)-ROW(data!C$3)+1))),ROWS(data!C$3:C675))),"")</f>
        <v/>
      </c>
      <c r="D678" s="91" t="str">
        <f t="array" ref="D678">IFERROR(INDEX(data!E$3:E$3000, SMALL(IF(ISBLANK($F$3),IF(data!$D$3:$D$3000=$D$3,ROW(data!E$3:E$3000)-ROW(data!E$3)+1),IF(data!$D$3:$D$3000=$D$3,IF(data!$E$3:$E$3000=$F$3, ROW(data!E$3:E$3000)-ROW(data!E$3)+1))),ROWS(data!E$3:E675))),"")</f>
        <v/>
      </c>
      <c r="E678" s="85" t="str">
        <f t="array" ref="E678">IFERROR(INDEX(data!F$3:F$3000, SMALL(IF(ISBLANK($F$3),IF(data!$D$3:$D$3000=$D$3,ROW(data!F$3:F$3000)-ROW(data!F$3)+1),IF(data!$D$3:$D$3000=$D$3,IF(data!$E$3:$E$3000=$F$3, ROW(data!F$3:F$3000)-ROW(data!F$3)+1))),ROWS(data!F$3:F675))),"")</f>
        <v/>
      </c>
      <c r="F678" s="85" t="str">
        <f t="array" ref="F678">IFERROR(INDEX(data!G$3:G$3000, SMALL(IF(ISBLANK($F$3),IF(data!$D$3:$D$3000=$D$3,ROW(data!G$3:G$3000)-ROW(data!G$3)+1),IF(data!$D$3:$D$3000=$D$3,IF(data!$E$3:$E$3000=$F$3, ROW(data!G$3:G$3000)-ROW(data!G$3)+1))),ROWS(data!G$3:G675))),"")</f>
        <v/>
      </c>
      <c r="G678" s="85" t="str">
        <f t="shared" si="10"/>
        <v/>
      </c>
    </row>
    <row r="679" spans="1:7">
      <c r="A679" s="88" t="str">
        <f t="array" ref="A679">IFERROR(INDEX(data!A$3:A$3000, SMALL(IF(ISBLANK($F$3),IF(data!$D$3:$D$3000=$D$3,ROW(data!A$3:A$3000)-ROW(data!A$3)+1),IF(data!$D$3:$D$3000=$D$3,IF(data!$E$3:$E$3000=$F$3, ROW(data!A$3:A$3000)-ROW(data!A$3)+1))),ROWS(data!A$3:A676))),"")</f>
        <v/>
      </c>
      <c r="B679" s="89" t="str">
        <f t="array" ref="B679">IFERROR(INDEX(data!B$3:B$3000, SMALL(IF(ISBLANK($F$3),IF(data!$D$3:$D$3000=$D$3,ROW(data!B$3:B$3000)-ROW(data!B$3)+1),IF(data!$D$3:$D$3000=$D$3,IF(data!$E$3:$E$3000=$F$3, ROW(data!B$3:B$3000)-ROW(data!B$3)+1))),ROWS(data!B$3:B676))),"")</f>
        <v/>
      </c>
      <c r="C679" s="84" t="str">
        <f t="array" ref="C679">IFERROR(INDEX(data!C$3:C$3000, SMALL(IF(ISBLANK($F$3),IF(data!$D$3:$D$3000=$D$3,ROW(data!C$3:C$3000)-ROW(data!C$3)+1),IF(data!$D$3:$D$3000=$D$3,IF(data!$E$3:$E$3000=$F$3, ROW(data!C$3:C$3000)-ROW(data!C$3)+1))),ROWS(data!C$3:C676))),"")</f>
        <v/>
      </c>
      <c r="D679" s="90" t="str">
        <f t="array" ref="D679">IFERROR(INDEX(data!E$3:E$3000, SMALL(IF(ISBLANK($F$3),IF(data!$D$3:$D$3000=$D$3,ROW(data!E$3:E$3000)-ROW(data!E$3)+1),IF(data!$D$3:$D$3000=$D$3,IF(data!$E$3:$E$3000=$F$3, ROW(data!E$3:E$3000)-ROW(data!E$3)+1))),ROWS(data!E$3:E676))),"")</f>
        <v/>
      </c>
      <c r="E679" s="85" t="str">
        <f t="array" ref="E679">IFERROR(INDEX(data!F$3:F$3000, SMALL(IF(ISBLANK($F$3),IF(data!$D$3:$D$3000=$D$3,ROW(data!F$3:F$3000)-ROW(data!F$3)+1),IF(data!$D$3:$D$3000=$D$3,IF(data!$E$3:$E$3000=$F$3, ROW(data!F$3:F$3000)-ROW(data!F$3)+1))),ROWS(data!F$3:F676))),"")</f>
        <v/>
      </c>
      <c r="F679" s="85" t="str">
        <f t="array" ref="F679">IFERROR(INDEX(data!G$3:G$3000, SMALL(IF(ISBLANK($F$3),IF(data!$D$3:$D$3000=$D$3,ROW(data!G$3:G$3000)-ROW(data!G$3)+1),IF(data!$D$3:$D$3000=$D$3,IF(data!$E$3:$E$3000=$F$3, ROW(data!G$3:G$3000)-ROW(data!G$3)+1))),ROWS(data!G$3:G676))),"")</f>
        <v/>
      </c>
      <c r="G679" s="85" t="str">
        <f t="shared" si="10"/>
        <v/>
      </c>
    </row>
    <row r="680" spans="1:7">
      <c r="A680" s="91" t="str">
        <f t="array" ref="A680">IFERROR(INDEX(data!A$3:A$3000, SMALL(IF(ISBLANK($F$3),IF(data!$D$3:$D$3000=$D$3,ROW(data!A$3:A$3000)-ROW(data!A$3)+1),IF(data!$D$3:$D$3000=$D$3,IF(data!$E$3:$E$3000=$F$3, ROW(data!A$3:A$3000)-ROW(data!A$3)+1))),ROWS(data!A$3:A677))),"")</f>
        <v/>
      </c>
      <c r="B680" s="92" t="str">
        <f t="array" ref="B680">IFERROR(INDEX(data!B$3:B$3000, SMALL(IF(ISBLANK($F$3),IF(data!$D$3:$D$3000=$D$3,ROW(data!B$3:B$3000)-ROW(data!B$3)+1),IF(data!$D$3:$D$3000=$D$3,IF(data!$E$3:$E$3000=$F$3, ROW(data!B$3:B$3000)-ROW(data!B$3)+1))),ROWS(data!B$3:B677))),"")</f>
        <v/>
      </c>
      <c r="C680" s="92" t="str">
        <f t="array" ref="C680">IFERROR(INDEX(data!C$3:C$3000, SMALL(IF(ISBLANK($F$3),IF(data!$D$3:$D$3000=$D$3,ROW(data!C$3:C$3000)-ROW(data!C$3)+1),IF(data!$D$3:$D$3000=$D$3,IF(data!$E$3:$E$3000=$F$3, ROW(data!C$3:C$3000)-ROW(data!C$3)+1))),ROWS(data!C$3:C677))),"")</f>
        <v/>
      </c>
      <c r="D680" s="91" t="str">
        <f t="array" ref="D680">IFERROR(INDEX(data!E$3:E$3000, SMALL(IF(ISBLANK($F$3),IF(data!$D$3:$D$3000=$D$3,ROW(data!E$3:E$3000)-ROW(data!E$3)+1),IF(data!$D$3:$D$3000=$D$3,IF(data!$E$3:$E$3000=$F$3, ROW(data!E$3:E$3000)-ROW(data!E$3)+1))),ROWS(data!E$3:E677))),"")</f>
        <v/>
      </c>
      <c r="E680" s="85" t="str">
        <f t="array" ref="E680">IFERROR(INDEX(data!F$3:F$3000, SMALL(IF(ISBLANK($F$3),IF(data!$D$3:$D$3000=$D$3,ROW(data!F$3:F$3000)-ROW(data!F$3)+1),IF(data!$D$3:$D$3000=$D$3,IF(data!$E$3:$E$3000=$F$3, ROW(data!F$3:F$3000)-ROW(data!F$3)+1))),ROWS(data!F$3:F677))),"")</f>
        <v/>
      </c>
      <c r="F680" s="85" t="str">
        <f t="array" ref="F680">IFERROR(INDEX(data!G$3:G$3000, SMALL(IF(ISBLANK($F$3),IF(data!$D$3:$D$3000=$D$3,ROW(data!G$3:G$3000)-ROW(data!G$3)+1),IF(data!$D$3:$D$3000=$D$3,IF(data!$E$3:$E$3000=$F$3, ROW(data!G$3:G$3000)-ROW(data!G$3)+1))),ROWS(data!G$3:G677))),"")</f>
        <v/>
      </c>
      <c r="G680" s="85" t="str">
        <f t="shared" si="10"/>
        <v/>
      </c>
    </row>
    <row r="681" spans="1:7">
      <c r="A681" s="88" t="str">
        <f t="array" ref="A681">IFERROR(INDEX(data!A$3:A$3000, SMALL(IF(ISBLANK($F$3),IF(data!$D$3:$D$3000=$D$3,ROW(data!A$3:A$3000)-ROW(data!A$3)+1),IF(data!$D$3:$D$3000=$D$3,IF(data!$E$3:$E$3000=$F$3, ROW(data!A$3:A$3000)-ROW(data!A$3)+1))),ROWS(data!A$3:A678))),"")</f>
        <v/>
      </c>
      <c r="B681" s="89" t="str">
        <f t="array" ref="B681">IFERROR(INDEX(data!B$3:B$3000, SMALL(IF(ISBLANK($F$3),IF(data!$D$3:$D$3000=$D$3,ROW(data!B$3:B$3000)-ROW(data!B$3)+1),IF(data!$D$3:$D$3000=$D$3,IF(data!$E$3:$E$3000=$F$3, ROW(data!B$3:B$3000)-ROW(data!B$3)+1))),ROWS(data!B$3:B678))),"")</f>
        <v/>
      </c>
      <c r="C681" s="84" t="str">
        <f t="array" ref="C681">IFERROR(INDEX(data!C$3:C$3000, SMALL(IF(ISBLANK($F$3),IF(data!$D$3:$D$3000=$D$3,ROW(data!C$3:C$3000)-ROW(data!C$3)+1),IF(data!$D$3:$D$3000=$D$3,IF(data!$E$3:$E$3000=$F$3, ROW(data!C$3:C$3000)-ROW(data!C$3)+1))),ROWS(data!C$3:C678))),"")</f>
        <v/>
      </c>
      <c r="D681" s="90" t="str">
        <f t="array" ref="D681">IFERROR(INDEX(data!E$3:E$3000, SMALL(IF(ISBLANK($F$3),IF(data!$D$3:$D$3000=$D$3,ROW(data!E$3:E$3000)-ROW(data!E$3)+1),IF(data!$D$3:$D$3000=$D$3,IF(data!$E$3:$E$3000=$F$3, ROW(data!E$3:E$3000)-ROW(data!E$3)+1))),ROWS(data!E$3:E678))),"")</f>
        <v/>
      </c>
      <c r="E681" s="85" t="str">
        <f t="array" ref="E681">IFERROR(INDEX(data!F$3:F$3000, SMALL(IF(ISBLANK($F$3),IF(data!$D$3:$D$3000=$D$3,ROW(data!F$3:F$3000)-ROW(data!F$3)+1),IF(data!$D$3:$D$3000=$D$3,IF(data!$E$3:$E$3000=$F$3, ROW(data!F$3:F$3000)-ROW(data!F$3)+1))),ROWS(data!F$3:F678))),"")</f>
        <v/>
      </c>
      <c r="F681" s="85" t="str">
        <f t="array" ref="F681">IFERROR(INDEX(data!G$3:G$3000, SMALL(IF(ISBLANK($F$3),IF(data!$D$3:$D$3000=$D$3,ROW(data!G$3:G$3000)-ROW(data!G$3)+1),IF(data!$D$3:$D$3000=$D$3,IF(data!$E$3:$E$3000=$F$3, ROW(data!G$3:G$3000)-ROW(data!G$3)+1))),ROWS(data!G$3:G678))),"")</f>
        <v/>
      </c>
      <c r="G681" s="85" t="str">
        <f t="shared" si="10"/>
        <v/>
      </c>
    </row>
    <row r="682" spans="1:7">
      <c r="A682" s="91" t="str">
        <f t="array" ref="A682">IFERROR(INDEX(data!A$3:A$3000, SMALL(IF(ISBLANK($F$3),IF(data!$D$3:$D$3000=$D$3,ROW(data!A$3:A$3000)-ROW(data!A$3)+1),IF(data!$D$3:$D$3000=$D$3,IF(data!$E$3:$E$3000=$F$3, ROW(data!A$3:A$3000)-ROW(data!A$3)+1))),ROWS(data!A$3:A679))),"")</f>
        <v/>
      </c>
      <c r="B682" s="92" t="str">
        <f t="array" ref="B682">IFERROR(INDEX(data!B$3:B$3000, SMALL(IF(ISBLANK($F$3),IF(data!$D$3:$D$3000=$D$3,ROW(data!B$3:B$3000)-ROW(data!B$3)+1),IF(data!$D$3:$D$3000=$D$3,IF(data!$E$3:$E$3000=$F$3, ROW(data!B$3:B$3000)-ROW(data!B$3)+1))),ROWS(data!B$3:B679))),"")</f>
        <v/>
      </c>
      <c r="C682" s="92" t="str">
        <f t="array" ref="C682">IFERROR(INDEX(data!C$3:C$3000, SMALL(IF(ISBLANK($F$3),IF(data!$D$3:$D$3000=$D$3,ROW(data!C$3:C$3000)-ROW(data!C$3)+1),IF(data!$D$3:$D$3000=$D$3,IF(data!$E$3:$E$3000=$F$3, ROW(data!C$3:C$3000)-ROW(data!C$3)+1))),ROWS(data!C$3:C679))),"")</f>
        <v/>
      </c>
      <c r="D682" s="91" t="str">
        <f t="array" ref="D682">IFERROR(INDEX(data!E$3:E$3000, SMALL(IF(ISBLANK($F$3),IF(data!$D$3:$D$3000=$D$3,ROW(data!E$3:E$3000)-ROW(data!E$3)+1),IF(data!$D$3:$D$3000=$D$3,IF(data!$E$3:$E$3000=$F$3, ROW(data!E$3:E$3000)-ROW(data!E$3)+1))),ROWS(data!E$3:E679))),"")</f>
        <v/>
      </c>
      <c r="E682" s="85" t="str">
        <f t="array" ref="E682">IFERROR(INDEX(data!F$3:F$3000, SMALL(IF(ISBLANK($F$3),IF(data!$D$3:$D$3000=$D$3,ROW(data!F$3:F$3000)-ROW(data!F$3)+1),IF(data!$D$3:$D$3000=$D$3,IF(data!$E$3:$E$3000=$F$3, ROW(data!F$3:F$3000)-ROW(data!F$3)+1))),ROWS(data!F$3:F679))),"")</f>
        <v/>
      </c>
      <c r="F682" s="85" t="str">
        <f t="array" ref="F682">IFERROR(INDEX(data!G$3:G$3000, SMALL(IF(ISBLANK($F$3),IF(data!$D$3:$D$3000=$D$3,ROW(data!G$3:G$3000)-ROW(data!G$3)+1),IF(data!$D$3:$D$3000=$D$3,IF(data!$E$3:$E$3000=$F$3, ROW(data!G$3:G$3000)-ROW(data!G$3)+1))),ROWS(data!G$3:G679))),"")</f>
        <v/>
      </c>
      <c r="G682" s="85" t="str">
        <f t="shared" si="10"/>
        <v/>
      </c>
    </row>
    <row r="683" spans="1:7">
      <c r="A683" s="88" t="str">
        <f t="array" ref="A683">IFERROR(INDEX(data!A$3:A$3000, SMALL(IF(ISBLANK($F$3),IF(data!$D$3:$D$3000=$D$3,ROW(data!A$3:A$3000)-ROW(data!A$3)+1),IF(data!$D$3:$D$3000=$D$3,IF(data!$E$3:$E$3000=$F$3, ROW(data!A$3:A$3000)-ROW(data!A$3)+1))),ROWS(data!A$3:A680))),"")</f>
        <v/>
      </c>
      <c r="B683" s="89" t="str">
        <f t="array" ref="B683">IFERROR(INDEX(data!B$3:B$3000, SMALL(IF(ISBLANK($F$3),IF(data!$D$3:$D$3000=$D$3,ROW(data!B$3:B$3000)-ROW(data!B$3)+1),IF(data!$D$3:$D$3000=$D$3,IF(data!$E$3:$E$3000=$F$3, ROW(data!B$3:B$3000)-ROW(data!B$3)+1))),ROWS(data!B$3:B680))),"")</f>
        <v/>
      </c>
      <c r="C683" s="84" t="str">
        <f t="array" ref="C683">IFERROR(INDEX(data!C$3:C$3000, SMALL(IF(ISBLANK($F$3),IF(data!$D$3:$D$3000=$D$3,ROW(data!C$3:C$3000)-ROW(data!C$3)+1),IF(data!$D$3:$D$3000=$D$3,IF(data!$E$3:$E$3000=$F$3, ROW(data!C$3:C$3000)-ROW(data!C$3)+1))),ROWS(data!C$3:C680))),"")</f>
        <v/>
      </c>
      <c r="D683" s="90" t="str">
        <f t="array" ref="D683">IFERROR(INDEX(data!E$3:E$3000, SMALL(IF(ISBLANK($F$3),IF(data!$D$3:$D$3000=$D$3,ROW(data!E$3:E$3000)-ROW(data!E$3)+1),IF(data!$D$3:$D$3000=$D$3,IF(data!$E$3:$E$3000=$F$3, ROW(data!E$3:E$3000)-ROW(data!E$3)+1))),ROWS(data!E$3:E680))),"")</f>
        <v/>
      </c>
      <c r="E683" s="85" t="str">
        <f t="array" ref="E683">IFERROR(INDEX(data!F$3:F$3000, SMALL(IF(ISBLANK($F$3),IF(data!$D$3:$D$3000=$D$3,ROW(data!F$3:F$3000)-ROW(data!F$3)+1),IF(data!$D$3:$D$3000=$D$3,IF(data!$E$3:$E$3000=$F$3, ROW(data!F$3:F$3000)-ROW(data!F$3)+1))),ROWS(data!F$3:F680))),"")</f>
        <v/>
      </c>
      <c r="F683" s="85" t="str">
        <f t="array" ref="F683">IFERROR(INDEX(data!G$3:G$3000, SMALL(IF(ISBLANK($F$3),IF(data!$D$3:$D$3000=$D$3,ROW(data!G$3:G$3000)-ROW(data!G$3)+1),IF(data!$D$3:$D$3000=$D$3,IF(data!$E$3:$E$3000=$F$3, ROW(data!G$3:G$3000)-ROW(data!G$3)+1))),ROWS(data!G$3:G680))),"")</f>
        <v/>
      </c>
      <c r="G683" s="85" t="str">
        <f t="shared" ref="G683:G746" si="11">IF(OR(ISNUMBER(F683), ISNUMBER(E683)),G682+E683-F683, "")</f>
        <v/>
      </c>
    </row>
    <row r="684" spans="1:7">
      <c r="A684" s="91" t="str">
        <f t="array" ref="A684">IFERROR(INDEX(data!A$3:A$3000, SMALL(IF(ISBLANK($F$3),IF(data!$D$3:$D$3000=$D$3,ROW(data!A$3:A$3000)-ROW(data!A$3)+1),IF(data!$D$3:$D$3000=$D$3,IF(data!$E$3:$E$3000=$F$3, ROW(data!A$3:A$3000)-ROW(data!A$3)+1))),ROWS(data!A$3:A681))),"")</f>
        <v/>
      </c>
      <c r="B684" s="92" t="str">
        <f t="array" ref="B684">IFERROR(INDEX(data!B$3:B$3000, SMALL(IF(ISBLANK($F$3),IF(data!$D$3:$D$3000=$D$3,ROW(data!B$3:B$3000)-ROW(data!B$3)+1),IF(data!$D$3:$D$3000=$D$3,IF(data!$E$3:$E$3000=$F$3, ROW(data!B$3:B$3000)-ROW(data!B$3)+1))),ROWS(data!B$3:B681))),"")</f>
        <v/>
      </c>
      <c r="C684" s="92" t="str">
        <f t="array" ref="C684">IFERROR(INDEX(data!C$3:C$3000, SMALL(IF(ISBLANK($F$3),IF(data!$D$3:$D$3000=$D$3,ROW(data!C$3:C$3000)-ROW(data!C$3)+1),IF(data!$D$3:$D$3000=$D$3,IF(data!$E$3:$E$3000=$F$3, ROW(data!C$3:C$3000)-ROW(data!C$3)+1))),ROWS(data!C$3:C681))),"")</f>
        <v/>
      </c>
      <c r="D684" s="91" t="str">
        <f t="array" ref="D684">IFERROR(INDEX(data!E$3:E$3000, SMALL(IF(ISBLANK($F$3),IF(data!$D$3:$D$3000=$D$3,ROW(data!E$3:E$3000)-ROW(data!E$3)+1),IF(data!$D$3:$D$3000=$D$3,IF(data!$E$3:$E$3000=$F$3, ROW(data!E$3:E$3000)-ROW(data!E$3)+1))),ROWS(data!E$3:E681))),"")</f>
        <v/>
      </c>
      <c r="E684" s="85" t="str">
        <f t="array" ref="E684">IFERROR(INDEX(data!F$3:F$3000, SMALL(IF(ISBLANK($F$3),IF(data!$D$3:$D$3000=$D$3,ROW(data!F$3:F$3000)-ROW(data!F$3)+1),IF(data!$D$3:$D$3000=$D$3,IF(data!$E$3:$E$3000=$F$3, ROW(data!F$3:F$3000)-ROW(data!F$3)+1))),ROWS(data!F$3:F681))),"")</f>
        <v/>
      </c>
      <c r="F684" s="85" t="str">
        <f t="array" ref="F684">IFERROR(INDEX(data!G$3:G$3000, SMALL(IF(ISBLANK($F$3),IF(data!$D$3:$D$3000=$D$3,ROW(data!G$3:G$3000)-ROW(data!G$3)+1),IF(data!$D$3:$D$3000=$D$3,IF(data!$E$3:$E$3000=$F$3, ROW(data!G$3:G$3000)-ROW(data!G$3)+1))),ROWS(data!G$3:G681))),"")</f>
        <v/>
      </c>
      <c r="G684" s="85" t="str">
        <f t="shared" si="11"/>
        <v/>
      </c>
    </row>
    <row r="685" spans="1:7">
      <c r="A685" s="88" t="str">
        <f t="array" ref="A685">IFERROR(INDEX(data!A$3:A$3000, SMALL(IF(ISBLANK($F$3),IF(data!$D$3:$D$3000=$D$3,ROW(data!A$3:A$3000)-ROW(data!A$3)+1),IF(data!$D$3:$D$3000=$D$3,IF(data!$E$3:$E$3000=$F$3, ROW(data!A$3:A$3000)-ROW(data!A$3)+1))),ROWS(data!A$3:A682))),"")</f>
        <v/>
      </c>
      <c r="B685" s="89" t="str">
        <f t="array" ref="B685">IFERROR(INDEX(data!B$3:B$3000, SMALL(IF(ISBLANK($F$3),IF(data!$D$3:$D$3000=$D$3,ROW(data!B$3:B$3000)-ROW(data!B$3)+1),IF(data!$D$3:$D$3000=$D$3,IF(data!$E$3:$E$3000=$F$3, ROW(data!B$3:B$3000)-ROW(data!B$3)+1))),ROWS(data!B$3:B682))),"")</f>
        <v/>
      </c>
      <c r="C685" s="84" t="str">
        <f t="array" ref="C685">IFERROR(INDEX(data!C$3:C$3000, SMALL(IF(ISBLANK($F$3),IF(data!$D$3:$D$3000=$D$3,ROW(data!C$3:C$3000)-ROW(data!C$3)+1),IF(data!$D$3:$D$3000=$D$3,IF(data!$E$3:$E$3000=$F$3, ROW(data!C$3:C$3000)-ROW(data!C$3)+1))),ROWS(data!C$3:C682))),"")</f>
        <v/>
      </c>
      <c r="D685" s="90" t="str">
        <f t="array" ref="D685">IFERROR(INDEX(data!E$3:E$3000, SMALL(IF(ISBLANK($F$3),IF(data!$D$3:$D$3000=$D$3,ROW(data!E$3:E$3000)-ROW(data!E$3)+1),IF(data!$D$3:$D$3000=$D$3,IF(data!$E$3:$E$3000=$F$3, ROW(data!E$3:E$3000)-ROW(data!E$3)+1))),ROWS(data!E$3:E682))),"")</f>
        <v/>
      </c>
      <c r="E685" s="85" t="str">
        <f t="array" ref="E685">IFERROR(INDEX(data!F$3:F$3000, SMALL(IF(ISBLANK($F$3),IF(data!$D$3:$D$3000=$D$3,ROW(data!F$3:F$3000)-ROW(data!F$3)+1),IF(data!$D$3:$D$3000=$D$3,IF(data!$E$3:$E$3000=$F$3, ROW(data!F$3:F$3000)-ROW(data!F$3)+1))),ROWS(data!F$3:F682))),"")</f>
        <v/>
      </c>
      <c r="F685" s="85" t="str">
        <f t="array" ref="F685">IFERROR(INDEX(data!G$3:G$3000, SMALL(IF(ISBLANK($F$3),IF(data!$D$3:$D$3000=$D$3,ROW(data!G$3:G$3000)-ROW(data!G$3)+1),IF(data!$D$3:$D$3000=$D$3,IF(data!$E$3:$E$3000=$F$3, ROW(data!G$3:G$3000)-ROW(data!G$3)+1))),ROWS(data!G$3:G682))),"")</f>
        <v/>
      </c>
      <c r="G685" s="85" t="str">
        <f t="shared" si="11"/>
        <v/>
      </c>
    </row>
    <row r="686" spans="1:7">
      <c r="A686" s="91" t="str">
        <f t="array" ref="A686">IFERROR(INDEX(data!A$3:A$3000, SMALL(IF(ISBLANK($F$3),IF(data!$D$3:$D$3000=$D$3,ROW(data!A$3:A$3000)-ROW(data!A$3)+1),IF(data!$D$3:$D$3000=$D$3,IF(data!$E$3:$E$3000=$F$3, ROW(data!A$3:A$3000)-ROW(data!A$3)+1))),ROWS(data!A$3:A683))),"")</f>
        <v/>
      </c>
      <c r="B686" s="92" t="str">
        <f t="array" ref="B686">IFERROR(INDEX(data!B$3:B$3000, SMALL(IF(ISBLANK($F$3),IF(data!$D$3:$D$3000=$D$3,ROW(data!B$3:B$3000)-ROW(data!B$3)+1),IF(data!$D$3:$D$3000=$D$3,IF(data!$E$3:$E$3000=$F$3, ROW(data!B$3:B$3000)-ROW(data!B$3)+1))),ROWS(data!B$3:B683))),"")</f>
        <v/>
      </c>
      <c r="C686" s="92" t="str">
        <f t="array" ref="C686">IFERROR(INDEX(data!C$3:C$3000, SMALL(IF(ISBLANK($F$3),IF(data!$D$3:$D$3000=$D$3,ROW(data!C$3:C$3000)-ROW(data!C$3)+1),IF(data!$D$3:$D$3000=$D$3,IF(data!$E$3:$E$3000=$F$3, ROW(data!C$3:C$3000)-ROW(data!C$3)+1))),ROWS(data!C$3:C683))),"")</f>
        <v/>
      </c>
      <c r="D686" s="91" t="str">
        <f t="array" ref="D686">IFERROR(INDEX(data!E$3:E$3000, SMALL(IF(ISBLANK($F$3),IF(data!$D$3:$D$3000=$D$3,ROW(data!E$3:E$3000)-ROW(data!E$3)+1),IF(data!$D$3:$D$3000=$D$3,IF(data!$E$3:$E$3000=$F$3, ROW(data!E$3:E$3000)-ROW(data!E$3)+1))),ROWS(data!E$3:E683))),"")</f>
        <v/>
      </c>
      <c r="E686" s="85" t="str">
        <f t="array" ref="E686">IFERROR(INDEX(data!F$3:F$3000, SMALL(IF(ISBLANK($F$3),IF(data!$D$3:$D$3000=$D$3,ROW(data!F$3:F$3000)-ROW(data!F$3)+1),IF(data!$D$3:$D$3000=$D$3,IF(data!$E$3:$E$3000=$F$3, ROW(data!F$3:F$3000)-ROW(data!F$3)+1))),ROWS(data!F$3:F683))),"")</f>
        <v/>
      </c>
      <c r="F686" s="85" t="str">
        <f t="array" ref="F686">IFERROR(INDEX(data!G$3:G$3000, SMALL(IF(ISBLANK($F$3),IF(data!$D$3:$D$3000=$D$3,ROW(data!G$3:G$3000)-ROW(data!G$3)+1),IF(data!$D$3:$D$3000=$D$3,IF(data!$E$3:$E$3000=$F$3, ROW(data!G$3:G$3000)-ROW(data!G$3)+1))),ROWS(data!G$3:G683))),"")</f>
        <v/>
      </c>
      <c r="G686" s="85" t="str">
        <f t="shared" si="11"/>
        <v/>
      </c>
    </row>
    <row r="687" spans="1:7">
      <c r="A687" s="88" t="str">
        <f t="array" ref="A687">IFERROR(INDEX(data!A$3:A$3000, SMALL(IF(ISBLANK($F$3),IF(data!$D$3:$D$3000=$D$3,ROW(data!A$3:A$3000)-ROW(data!A$3)+1),IF(data!$D$3:$D$3000=$D$3,IF(data!$E$3:$E$3000=$F$3, ROW(data!A$3:A$3000)-ROW(data!A$3)+1))),ROWS(data!A$3:A684))),"")</f>
        <v/>
      </c>
      <c r="B687" s="89" t="str">
        <f t="array" ref="B687">IFERROR(INDEX(data!B$3:B$3000, SMALL(IF(ISBLANK($F$3),IF(data!$D$3:$D$3000=$D$3,ROW(data!B$3:B$3000)-ROW(data!B$3)+1),IF(data!$D$3:$D$3000=$D$3,IF(data!$E$3:$E$3000=$F$3, ROW(data!B$3:B$3000)-ROW(data!B$3)+1))),ROWS(data!B$3:B684))),"")</f>
        <v/>
      </c>
      <c r="C687" s="84" t="str">
        <f t="array" ref="C687">IFERROR(INDEX(data!C$3:C$3000, SMALL(IF(ISBLANK($F$3),IF(data!$D$3:$D$3000=$D$3,ROW(data!C$3:C$3000)-ROW(data!C$3)+1),IF(data!$D$3:$D$3000=$D$3,IF(data!$E$3:$E$3000=$F$3, ROW(data!C$3:C$3000)-ROW(data!C$3)+1))),ROWS(data!C$3:C684))),"")</f>
        <v/>
      </c>
      <c r="D687" s="90" t="str">
        <f t="array" ref="D687">IFERROR(INDEX(data!E$3:E$3000, SMALL(IF(ISBLANK($F$3),IF(data!$D$3:$D$3000=$D$3,ROW(data!E$3:E$3000)-ROW(data!E$3)+1),IF(data!$D$3:$D$3000=$D$3,IF(data!$E$3:$E$3000=$F$3, ROW(data!E$3:E$3000)-ROW(data!E$3)+1))),ROWS(data!E$3:E684))),"")</f>
        <v/>
      </c>
      <c r="E687" s="85" t="str">
        <f t="array" ref="E687">IFERROR(INDEX(data!F$3:F$3000, SMALL(IF(ISBLANK($F$3),IF(data!$D$3:$D$3000=$D$3,ROW(data!F$3:F$3000)-ROW(data!F$3)+1),IF(data!$D$3:$D$3000=$D$3,IF(data!$E$3:$E$3000=$F$3, ROW(data!F$3:F$3000)-ROW(data!F$3)+1))),ROWS(data!F$3:F684))),"")</f>
        <v/>
      </c>
      <c r="F687" s="85" t="str">
        <f t="array" ref="F687">IFERROR(INDEX(data!G$3:G$3000, SMALL(IF(ISBLANK($F$3),IF(data!$D$3:$D$3000=$D$3,ROW(data!G$3:G$3000)-ROW(data!G$3)+1),IF(data!$D$3:$D$3000=$D$3,IF(data!$E$3:$E$3000=$F$3, ROW(data!G$3:G$3000)-ROW(data!G$3)+1))),ROWS(data!G$3:G684))),"")</f>
        <v/>
      </c>
      <c r="G687" s="85" t="str">
        <f t="shared" si="11"/>
        <v/>
      </c>
    </row>
    <row r="688" spans="1:7">
      <c r="A688" s="91" t="str">
        <f t="array" ref="A688">IFERROR(INDEX(data!A$3:A$3000, SMALL(IF(ISBLANK($F$3),IF(data!$D$3:$D$3000=$D$3,ROW(data!A$3:A$3000)-ROW(data!A$3)+1),IF(data!$D$3:$D$3000=$D$3,IF(data!$E$3:$E$3000=$F$3, ROW(data!A$3:A$3000)-ROW(data!A$3)+1))),ROWS(data!A$3:A685))),"")</f>
        <v/>
      </c>
      <c r="B688" s="92" t="str">
        <f t="array" ref="B688">IFERROR(INDEX(data!B$3:B$3000, SMALL(IF(ISBLANK($F$3),IF(data!$D$3:$D$3000=$D$3,ROW(data!B$3:B$3000)-ROW(data!B$3)+1),IF(data!$D$3:$D$3000=$D$3,IF(data!$E$3:$E$3000=$F$3, ROW(data!B$3:B$3000)-ROW(data!B$3)+1))),ROWS(data!B$3:B685))),"")</f>
        <v/>
      </c>
      <c r="C688" s="92" t="str">
        <f t="array" ref="C688">IFERROR(INDEX(data!C$3:C$3000, SMALL(IF(ISBLANK($F$3),IF(data!$D$3:$D$3000=$D$3,ROW(data!C$3:C$3000)-ROW(data!C$3)+1),IF(data!$D$3:$D$3000=$D$3,IF(data!$E$3:$E$3000=$F$3, ROW(data!C$3:C$3000)-ROW(data!C$3)+1))),ROWS(data!C$3:C685))),"")</f>
        <v/>
      </c>
      <c r="D688" s="91" t="str">
        <f t="array" ref="D688">IFERROR(INDEX(data!E$3:E$3000, SMALL(IF(ISBLANK($F$3),IF(data!$D$3:$D$3000=$D$3,ROW(data!E$3:E$3000)-ROW(data!E$3)+1),IF(data!$D$3:$D$3000=$D$3,IF(data!$E$3:$E$3000=$F$3, ROW(data!E$3:E$3000)-ROW(data!E$3)+1))),ROWS(data!E$3:E685))),"")</f>
        <v/>
      </c>
      <c r="E688" s="85" t="str">
        <f t="array" ref="E688">IFERROR(INDEX(data!F$3:F$3000, SMALL(IF(ISBLANK($F$3),IF(data!$D$3:$D$3000=$D$3,ROW(data!F$3:F$3000)-ROW(data!F$3)+1),IF(data!$D$3:$D$3000=$D$3,IF(data!$E$3:$E$3000=$F$3, ROW(data!F$3:F$3000)-ROW(data!F$3)+1))),ROWS(data!F$3:F685))),"")</f>
        <v/>
      </c>
      <c r="F688" s="85" t="str">
        <f t="array" ref="F688">IFERROR(INDEX(data!G$3:G$3000, SMALL(IF(ISBLANK($F$3),IF(data!$D$3:$D$3000=$D$3,ROW(data!G$3:G$3000)-ROW(data!G$3)+1),IF(data!$D$3:$D$3000=$D$3,IF(data!$E$3:$E$3000=$F$3, ROW(data!G$3:G$3000)-ROW(data!G$3)+1))),ROWS(data!G$3:G685))),"")</f>
        <v/>
      </c>
      <c r="G688" s="85" t="str">
        <f t="shared" si="11"/>
        <v/>
      </c>
    </row>
    <row r="689" spans="1:7">
      <c r="A689" s="88" t="str">
        <f t="array" ref="A689">IFERROR(INDEX(data!A$3:A$3000, SMALL(IF(ISBLANK($F$3),IF(data!$D$3:$D$3000=$D$3,ROW(data!A$3:A$3000)-ROW(data!A$3)+1),IF(data!$D$3:$D$3000=$D$3,IF(data!$E$3:$E$3000=$F$3, ROW(data!A$3:A$3000)-ROW(data!A$3)+1))),ROWS(data!A$3:A686))),"")</f>
        <v/>
      </c>
      <c r="B689" s="89" t="str">
        <f t="array" ref="B689">IFERROR(INDEX(data!B$3:B$3000, SMALL(IF(ISBLANK($F$3),IF(data!$D$3:$D$3000=$D$3,ROW(data!B$3:B$3000)-ROW(data!B$3)+1),IF(data!$D$3:$D$3000=$D$3,IF(data!$E$3:$E$3000=$F$3, ROW(data!B$3:B$3000)-ROW(data!B$3)+1))),ROWS(data!B$3:B686))),"")</f>
        <v/>
      </c>
      <c r="C689" s="84" t="str">
        <f t="array" ref="C689">IFERROR(INDEX(data!C$3:C$3000, SMALL(IF(ISBLANK($F$3),IF(data!$D$3:$D$3000=$D$3,ROW(data!C$3:C$3000)-ROW(data!C$3)+1),IF(data!$D$3:$D$3000=$D$3,IF(data!$E$3:$E$3000=$F$3, ROW(data!C$3:C$3000)-ROW(data!C$3)+1))),ROWS(data!C$3:C686))),"")</f>
        <v/>
      </c>
      <c r="D689" s="90" t="str">
        <f t="array" ref="D689">IFERROR(INDEX(data!E$3:E$3000, SMALL(IF(ISBLANK($F$3),IF(data!$D$3:$D$3000=$D$3,ROW(data!E$3:E$3000)-ROW(data!E$3)+1),IF(data!$D$3:$D$3000=$D$3,IF(data!$E$3:$E$3000=$F$3, ROW(data!E$3:E$3000)-ROW(data!E$3)+1))),ROWS(data!E$3:E686))),"")</f>
        <v/>
      </c>
      <c r="E689" s="85" t="str">
        <f t="array" ref="E689">IFERROR(INDEX(data!F$3:F$3000, SMALL(IF(ISBLANK($F$3),IF(data!$D$3:$D$3000=$D$3,ROW(data!F$3:F$3000)-ROW(data!F$3)+1),IF(data!$D$3:$D$3000=$D$3,IF(data!$E$3:$E$3000=$F$3, ROW(data!F$3:F$3000)-ROW(data!F$3)+1))),ROWS(data!F$3:F686))),"")</f>
        <v/>
      </c>
      <c r="F689" s="85" t="str">
        <f t="array" ref="F689">IFERROR(INDEX(data!G$3:G$3000, SMALL(IF(ISBLANK($F$3),IF(data!$D$3:$D$3000=$D$3,ROW(data!G$3:G$3000)-ROW(data!G$3)+1),IF(data!$D$3:$D$3000=$D$3,IF(data!$E$3:$E$3000=$F$3, ROW(data!G$3:G$3000)-ROW(data!G$3)+1))),ROWS(data!G$3:G686))),"")</f>
        <v/>
      </c>
      <c r="G689" s="85" t="str">
        <f t="shared" si="11"/>
        <v/>
      </c>
    </row>
    <row r="690" spans="1:7">
      <c r="A690" s="91" t="str">
        <f t="array" ref="A690">IFERROR(INDEX(data!A$3:A$3000, SMALL(IF(ISBLANK($F$3),IF(data!$D$3:$D$3000=$D$3,ROW(data!A$3:A$3000)-ROW(data!A$3)+1),IF(data!$D$3:$D$3000=$D$3,IF(data!$E$3:$E$3000=$F$3, ROW(data!A$3:A$3000)-ROW(data!A$3)+1))),ROWS(data!A$3:A687))),"")</f>
        <v/>
      </c>
      <c r="B690" s="92" t="str">
        <f t="array" ref="B690">IFERROR(INDEX(data!B$3:B$3000, SMALL(IF(ISBLANK($F$3),IF(data!$D$3:$D$3000=$D$3,ROW(data!B$3:B$3000)-ROW(data!B$3)+1),IF(data!$D$3:$D$3000=$D$3,IF(data!$E$3:$E$3000=$F$3, ROW(data!B$3:B$3000)-ROW(data!B$3)+1))),ROWS(data!B$3:B687))),"")</f>
        <v/>
      </c>
      <c r="C690" s="92" t="str">
        <f t="array" ref="C690">IFERROR(INDEX(data!C$3:C$3000, SMALL(IF(ISBLANK($F$3),IF(data!$D$3:$D$3000=$D$3,ROW(data!C$3:C$3000)-ROW(data!C$3)+1),IF(data!$D$3:$D$3000=$D$3,IF(data!$E$3:$E$3000=$F$3, ROW(data!C$3:C$3000)-ROW(data!C$3)+1))),ROWS(data!C$3:C687))),"")</f>
        <v/>
      </c>
      <c r="D690" s="91" t="str">
        <f t="array" ref="D690">IFERROR(INDEX(data!E$3:E$3000, SMALL(IF(ISBLANK($F$3),IF(data!$D$3:$D$3000=$D$3,ROW(data!E$3:E$3000)-ROW(data!E$3)+1),IF(data!$D$3:$D$3000=$D$3,IF(data!$E$3:$E$3000=$F$3, ROW(data!E$3:E$3000)-ROW(data!E$3)+1))),ROWS(data!E$3:E687))),"")</f>
        <v/>
      </c>
      <c r="E690" s="85" t="str">
        <f t="array" ref="E690">IFERROR(INDEX(data!F$3:F$3000, SMALL(IF(ISBLANK($F$3),IF(data!$D$3:$D$3000=$D$3,ROW(data!F$3:F$3000)-ROW(data!F$3)+1),IF(data!$D$3:$D$3000=$D$3,IF(data!$E$3:$E$3000=$F$3, ROW(data!F$3:F$3000)-ROW(data!F$3)+1))),ROWS(data!F$3:F687))),"")</f>
        <v/>
      </c>
      <c r="F690" s="85" t="str">
        <f t="array" ref="F690">IFERROR(INDEX(data!G$3:G$3000, SMALL(IF(ISBLANK($F$3),IF(data!$D$3:$D$3000=$D$3,ROW(data!G$3:G$3000)-ROW(data!G$3)+1),IF(data!$D$3:$D$3000=$D$3,IF(data!$E$3:$E$3000=$F$3, ROW(data!G$3:G$3000)-ROW(data!G$3)+1))),ROWS(data!G$3:G687))),"")</f>
        <v/>
      </c>
      <c r="G690" s="85" t="str">
        <f t="shared" si="11"/>
        <v/>
      </c>
    </row>
    <row r="691" spans="1:7">
      <c r="A691" s="88" t="str">
        <f t="array" ref="A691">IFERROR(INDEX(data!A$3:A$3000, SMALL(IF(ISBLANK($F$3),IF(data!$D$3:$D$3000=$D$3,ROW(data!A$3:A$3000)-ROW(data!A$3)+1),IF(data!$D$3:$D$3000=$D$3,IF(data!$E$3:$E$3000=$F$3, ROW(data!A$3:A$3000)-ROW(data!A$3)+1))),ROWS(data!A$3:A688))),"")</f>
        <v/>
      </c>
      <c r="B691" s="89" t="str">
        <f t="array" ref="B691">IFERROR(INDEX(data!B$3:B$3000, SMALL(IF(ISBLANK($F$3),IF(data!$D$3:$D$3000=$D$3,ROW(data!B$3:B$3000)-ROW(data!B$3)+1),IF(data!$D$3:$D$3000=$D$3,IF(data!$E$3:$E$3000=$F$3, ROW(data!B$3:B$3000)-ROW(data!B$3)+1))),ROWS(data!B$3:B688))),"")</f>
        <v/>
      </c>
      <c r="C691" s="84" t="str">
        <f t="array" ref="C691">IFERROR(INDEX(data!C$3:C$3000, SMALL(IF(ISBLANK($F$3),IF(data!$D$3:$D$3000=$D$3,ROW(data!C$3:C$3000)-ROW(data!C$3)+1),IF(data!$D$3:$D$3000=$D$3,IF(data!$E$3:$E$3000=$F$3, ROW(data!C$3:C$3000)-ROW(data!C$3)+1))),ROWS(data!C$3:C688))),"")</f>
        <v/>
      </c>
      <c r="D691" s="90" t="str">
        <f t="array" ref="D691">IFERROR(INDEX(data!E$3:E$3000, SMALL(IF(ISBLANK($F$3),IF(data!$D$3:$D$3000=$D$3,ROW(data!E$3:E$3000)-ROW(data!E$3)+1),IF(data!$D$3:$D$3000=$D$3,IF(data!$E$3:$E$3000=$F$3, ROW(data!E$3:E$3000)-ROW(data!E$3)+1))),ROWS(data!E$3:E688))),"")</f>
        <v/>
      </c>
      <c r="E691" s="85" t="str">
        <f t="array" ref="E691">IFERROR(INDEX(data!F$3:F$3000, SMALL(IF(ISBLANK($F$3),IF(data!$D$3:$D$3000=$D$3,ROW(data!F$3:F$3000)-ROW(data!F$3)+1),IF(data!$D$3:$D$3000=$D$3,IF(data!$E$3:$E$3000=$F$3, ROW(data!F$3:F$3000)-ROW(data!F$3)+1))),ROWS(data!F$3:F688))),"")</f>
        <v/>
      </c>
      <c r="F691" s="85" t="str">
        <f t="array" ref="F691">IFERROR(INDEX(data!G$3:G$3000, SMALL(IF(ISBLANK($F$3),IF(data!$D$3:$D$3000=$D$3,ROW(data!G$3:G$3000)-ROW(data!G$3)+1),IF(data!$D$3:$D$3000=$D$3,IF(data!$E$3:$E$3000=$F$3, ROW(data!G$3:G$3000)-ROW(data!G$3)+1))),ROWS(data!G$3:G688))),"")</f>
        <v/>
      </c>
      <c r="G691" s="85" t="str">
        <f t="shared" si="11"/>
        <v/>
      </c>
    </row>
    <row r="692" spans="1:7">
      <c r="A692" s="91" t="str">
        <f t="array" ref="A692">IFERROR(INDEX(data!A$3:A$3000, SMALL(IF(ISBLANK($F$3),IF(data!$D$3:$D$3000=$D$3,ROW(data!A$3:A$3000)-ROW(data!A$3)+1),IF(data!$D$3:$D$3000=$D$3,IF(data!$E$3:$E$3000=$F$3, ROW(data!A$3:A$3000)-ROW(data!A$3)+1))),ROWS(data!A$3:A689))),"")</f>
        <v/>
      </c>
      <c r="B692" s="92" t="str">
        <f t="array" ref="B692">IFERROR(INDEX(data!B$3:B$3000, SMALL(IF(ISBLANK($F$3),IF(data!$D$3:$D$3000=$D$3,ROW(data!B$3:B$3000)-ROW(data!B$3)+1),IF(data!$D$3:$D$3000=$D$3,IF(data!$E$3:$E$3000=$F$3, ROW(data!B$3:B$3000)-ROW(data!B$3)+1))),ROWS(data!B$3:B689))),"")</f>
        <v/>
      </c>
      <c r="C692" s="92" t="str">
        <f t="array" ref="C692">IFERROR(INDEX(data!C$3:C$3000, SMALL(IF(ISBLANK($F$3),IF(data!$D$3:$D$3000=$D$3,ROW(data!C$3:C$3000)-ROW(data!C$3)+1),IF(data!$D$3:$D$3000=$D$3,IF(data!$E$3:$E$3000=$F$3, ROW(data!C$3:C$3000)-ROW(data!C$3)+1))),ROWS(data!C$3:C689))),"")</f>
        <v/>
      </c>
      <c r="D692" s="91" t="str">
        <f t="array" ref="D692">IFERROR(INDEX(data!E$3:E$3000, SMALL(IF(ISBLANK($F$3),IF(data!$D$3:$D$3000=$D$3,ROW(data!E$3:E$3000)-ROW(data!E$3)+1),IF(data!$D$3:$D$3000=$D$3,IF(data!$E$3:$E$3000=$F$3, ROW(data!E$3:E$3000)-ROW(data!E$3)+1))),ROWS(data!E$3:E689))),"")</f>
        <v/>
      </c>
      <c r="E692" s="85" t="str">
        <f t="array" ref="E692">IFERROR(INDEX(data!F$3:F$3000, SMALL(IF(ISBLANK($F$3),IF(data!$D$3:$D$3000=$D$3,ROW(data!F$3:F$3000)-ROW(data!F$3)+1),IF(data!$D$3:$D$3000=$D$3,IF(data!$E$3:$E$3000=$F$3, ROW(data!F$3:F$3000)-ROW(data!F$3)+1))),ROWS(data!F$3:F689))),"")</f>
        <v/>
      </c>
      <c r="F692" s="85" t="str">
        <f t="array" ref="F692">IFERROR(INDEX(data!G$3:G$3000, SMALL(IF(ISBLANK($F$3),IF(data!$D$3:$D$3000=$D$3,ROW(data!G$3:G$3000)-ROW(data!G$3)+1),IF(data!$D$3:$D$3000=$D$3,IF(data!$E$3:$E$3000=$F$3, ROW(data!G$3:G$3000)-ROW(data!G$3)+1))),ROWS(data!G$3:G689))),"")</f>
        <v/>
      </c>
      <c r="G692" s="85" t="str">
        <f t="shared" si="11"/>
        <v/>
      </c>
    </row>
    <row r="693" spans="1:7">
      <c r="A693" s="88" t="str">
        <f t="array" ref="A693">IFERROR(INDEX(data!A$3:A$3000, SMALL(IF(ISBLANK($F$3),IF(data!$D$3:$D$3000=$D$3,ROW(data!A$3:A$3000)-ROW(data!A$3)+1),IF(data!$D$3:$D$3000=$D$3,IF(data!$E$3:$E$3000=$F$3, ROW(data!A$3:A$3000)-ROW(data!A$3)+1))),ROWS(data!A$3:A690))),"")</f>
        <v/>
      </c>
      <c r="B693" s="89" t="str">
        <f t="array" ref="B693">IFERROR(INDEX(data!B$3:B$3000, SMALL(IF(ISBLANK($F$3),IF(data!$D$3:$D$3000=$D$3,ROW(data!B$3:B$3000)-ROW(data!B$3)+1),IF(data!$D$3:$D$3000=$D$3,IF(data!$E$3:$E$3000=$F$3, ROW(data!B$3:B$3000)-ROW(data!B$3)+1))),ROWS(data!B$3:B690))),"")</f>
        <v/>
      </c>
      <c r="C693" s="84" t="str">
        <f t="array" ref="C693">IFERROR(INDEX(data!C$3:C$3000, SMALL(IF(ISBLANK($F$3),IF(data!$D$3:$D$3000=$D$3,ROW(data!C$3:C$3000)-ROW(data!C$3)+1),IF(data!$D$3:$D$3000=$D$3,IF(data!$E$3:$E$3000=$F$3, ROW(data!C$3:C$3000)-ROW(data!C$3)+1))),ROWS(data!C$3:C690))),"")</f>
        <v/>
      </c>
      <c r="D693" s="90" t="str">
        <f t="array" ref="D693">IFERROR(INDEX(data!E$3:E$3000, SMALL(IF(ISBLANK($F$3),IF(data!$D$3:$D$3000=$D$3,ROW(data!E$3:E$3000)-ROW(data!E$3)+1),IF(data!$D$3:$D$3000=$D$3,IF(data!$E$3:$E$3000=$F$3, ROW(data!E$3:E$3000)-ROW(data!E$3)+1))),ROWS(data!E$3:E690))),"")</f>
        <v/>
      </c>
      <c r="E693" s="85" t="str">
        <f t="array" ref="E693">IFERROR(INDEX(data!F$3:F$3000, SMALL(IF(ISBLANK($F$3),IF(data!$D$3:$D$3000=$D$3,ROW(data!F$3:F$3000)-ROW(data!F$3)+1),IF(data!$D$3:$D$3000=$D$3,IF(data!$E$3:$E$3000=$F$3, ROW(data!F$3:F$3000)-ROW(data!F$3)+1))),ROWS(data!F$3:F690))),"")</f>
        <v/>
      </c>
      <c r="F693" s="85" t="str">
        <f t="array" ref="F693">IFERROR(INDEX(data!G$3:G$3000, SMALL(IF(ISBLANK($F$3),IF(data!$D$3:$D$3000=$D$3,ROW(data!G$3:G$3000)-ROW(data!G$3)+1),IF(data!$D$3:$D$3000=$D$3,IF(data!$E$3:$E$3000=$F$3, ROW(data!G$3:G$3000)-ROW(data!G$3)+1))),ROWS(data!G$3:G690))),"")</f>
        <v/>
      </c>
      <c r="G693" s="85" t="str">
        <f t="shared" si="11"/>
        <v/>
      </c>
    </row>
    <row r="694" spans="1:7">
      <c r="A694" s="91" t="str">
        <f t="array" ref="A694">IFERROR(INDEX(data!A$3:A$3000, SMALL(IF(ISBLANK($F$3),IF(data!$D$3:$D$3000=$D$3,ROW(data!A$3:A$3000)-ROW(data!A$3)+1),IF(data!$D$3:$D$3000=$D$3,IF(data!$E$3:$E$3000=$F$3, ROW(data!A$3:A$3000)-ROW(data!A$3)+1))),ROWS(data!A$3:A691))),"")</f>
        <v/>
      </c>
      <c r="B694" s="92" t="str">
        <f t="array" ref="B694">IFERROR(INDEX(data!B$3:B$3000, SMALL(IF(ISBLANK($F$3),IF(data!$D$3:$D$3000=$D$3,ROW(data!B$3:B$3000)-ROW(data!B$3)+1),IF(data!$D$3:$D$3000=$D$3,IF(data!$E$3:$E$3000=$F$3, ROW(data!B$3:B$3000)-ROW(data!B$3)+1))),ROWS(data!B$3:B691))),"")</f>
        <v/>
      </c>
      <c r="C694" s="92" t="str">
        <f t="array" ref="C694">IFERROR(INDEX(data!C$3:C$3000, SMALL(IF(ISBLANK($F$3),IF(data!$D$3:$D$3000=$D$3,ROW(data!C$3:C$3000)-ROW(data!C$3)+1),IF(data!$D$3:$D$3000=$D$3,IF(data!$E$3:$E$3000=$F$3, ROW(data!C$3:C$3000)-ROW(data!C$3)+1))),ROWS(data!C$3:C691))),"")</f>
        <v/>
      </c>
      <c r="D694" s="91" t="str">
        <f t="array" ref="D694">IFERROR(INDEX(data!E$3:E$3000, SMALL(IF(ISBLANK($F$3),IF(data!$D$3:$D$3000=$D$3,ROW(data!E$3:E$3000)-ROW(data!E$3)+1),IF(data!$D$3:$D$3000=$D$3,IF(data!$E$3:$E$3000=$F$3, ROW(data!E$3:E$3000)-ROW(data!E$3)+1))),ROWS(data!E$3:E691))),"")</f>
        <v/>
      </c>
      <c r="E694" s="85" t="str">
        <f t="array" ref="E694">IFERROR(INDEX(data!F$3:F$3000, SMALL(IF(ISBLANK($F$3),IF(data!$D$3:$D$3000=$D$3,ROW(data!F$3:F$3000)-ROW(data!F$3)+1),IF(data!$D$3:$D$3000=$D$3,IF(data!$E$3:$E$3000=$F$3, ROW(data!F$3:F$3000)-ROW(data!F$3)+1))),ROWS(data!F$3:F691))),"")</f>
        <v/>
      </c>
      <c r="F694" s="85" t="str">
        <f t="array" ref="F694">IFERROR(INDEX(data!G$3:G$3000, SMALL(IF(ISBLANK($F$3),IF(data!$D$3:$D$3000=$D$3,ROW(data!G$3:G$3000)-ROW(data!G$3)+1),IF(data!$D$3:$D$3000=$D$3,IF(data!$E$3:$E$3000=$F$3, ROW(data!G$3:G$3000)-ROW(data!G$3)+1))),ROWS(data!G$3:G691))),"")</f>
        <v/>
      </c>
      <c r="G694" s="85" t="str">
        <f t="shared" si="11"/>
        <v/>
      </c>
    </row>
    <row r="695" spans="1:7">
      <c r="A695" s="88" t="str">
        <f t="array" ref="A695">IFERROR(INDEX(data!A$3:A$3000, SMALL(IF(ISBLANK($F$3),IF(data!$D$3:$D$3000=$D$3,ROW(data!A$3:A$3000)-ROW(data!A$3)+1),IF(data!$D$3:$D$3000=$D$3,IF(data!$E$3:$E$3000=$F$3, ROW(data!A$3:A$3000)-ROW(data!A$3)+1))),ROWS(data!A$3:A692))),"")</f>
        <v/>
      </c>
      <c r="B695" s="89" t="str">
        <f t="array" ref="B695">IFERROR(INDEX(data!B$3:B$3000, SMALL(IF(ISBLANK($F$3),IF(data!$D$3:$D$3000=$D$3,ROW(data!B$3:B$3000)-ROW(data!B$3)+1),IF(data!$D$3:$D$3000=$D$3,IF(data!$E$3:$E$3000=$F$3, ROW(data!B$3:B$3000)-ROW(data!B$3)+1))),ROWS(data!B$3:B692))),"")</f>
        <v/>
      </c>
      <c r="C695" s="84" t="str">
        <f t="array" ref="C695">IFERROR(INDEX(data!C$3:C$3000, SMALL(IF(ISBLANK($F$3),IF(data!$D$3:$D$3000=$D$3,ROW(data!C$3:C$3000)-ROW(data!C$3)+1),IF(data!$D$3:$D$3000=$D$3,IF(data!$E$3:$E$3000=$F$3, ROW(data!C$3:C$3000)-ROW(data!C$3)+1))),ROWS(data!C$3:C692))),"")</f>
        <v/>
      </c>
      <c r="D695" s="90" t="str">
        <f t="array" ref="D695">IFERROR(INDEX(data!E$3:E$3000, SMALL(IF(ISBLANK($F$3),IF(data!$D$3:$D$3000=$D$3,ROW(data!E$3:E$3000)-ROW(data!E$3)+1),IF(data!$D$3:$D$3000=$D$3,IF(data!$E$3:$E$3000=$F$3, ROW(data!E$3:E$3000)-ROW(data!E$3)+1))),ROWS(data!E$3:E692))),"")</f>
        <v/>
      </c>
      <c r="E695" s="85" t="str">
        <f t="array" ref="E695">IFERROR(INDEX(data!F$3:F$3000, SMALL(IF(ISBLANK($F$3),IF(data!$D$3:$D$3000=$D$3,ROW(data!F$3:F$3000)-ROW(data!F$3)+1),IF(data!$D$3:$D$3000=$D$3,IF(data!$E$3:$E$3000=$F$3, ROW(data!F$3:F$3000)-ROW(data!F$3)+1))),ROWS(data!F$3:F692))),"")</f>
        <v/>
      </c>
      <c r="F695" s="85" t="str">
        <f t="array" ref="F695">IFERROR(INDEX(data!G$3:G$3000, SMALL(IF(ISBLANK($F$3),IF(data!$D$3:$D$3000=$D$3,ROW(data!G$3:G$3000)-ROW(data!G$3)+1),IF(data!$D$3:$D$3000=$D$3,IF(data!$E$3:$E$3000=$F$3, ROW(data!G$3:G$3000)-ROW(data!G$3)+1))),ROWS(data!G$3:G692))),"")</f>
        <v/>
      </c>
      <c r="G695" s="85" t="str">
        <f t="shared" si="11"/>
        <v/>
      </c>
    </row>
    <row r="696" spans="1:7">
      <c r="A696" s="91" t="str">
        <f t="array" ref="A696">IFERROR(INDEX(data!A$3:A$3000, SMALL(IF(ISBLANK($F$3),IF(data!$D$3:$D$3000=$D$3,ROW(data!A$3:A$3000)-ROW(data!A$3)+1),IF(data!$D$3:$D$3000=$D$3,IF(data!$E$3:$E$3000=$F$3, ROW(data!A$3:A$3000)-ROW(data!A$3)+1))),ROWS(data!A$3:A693))),"")</f>
        <v/>
      </c>
      <c r="B696" s="92" t="str">
        <f t="array" ref="B696">IFERROR(INDEX(data!B$3:B$3000, SMALL(IF(ISBLANK($F$3),IF(data!$D$3:$D$3000=$D$3,ROW(data!B$3:B$3000)-ROW(data!B$3)+1),IF(data!$D$3:$D$3000=$D$3,IF(data!$E$3:$E$3000=$F$3, ROW(data!B$3:B$3000)-ROW(data!B$3)+1))),ROWS(data!B$3:B693))),"")</f>
        <v/>
      </c>
      <c r="C696" s="92" t="str">
        <f t="array" ref="C696">IFERROR(INDEX(data!C$3:C$3000, SMALL(IF(ISBLANK($F$3),IF(data!$D$3:$D$3000=$D$3,ROW(data!C$3:C$3000)-ROW(data!C$3)+1),IF(data!$D$3:$D$3000=$D$3,IF(data!$E$3:$E$3000=$F$3, ROW(data!C$3:C$3000)-ROW(data!C$3)+1))),ROWS(data!C$3:C693))),"")</f>
        <v/>
      </c>
      <c r="D696" s="91" t="str">
        <f t="array" ref="D696">IFERROR(INDEX(data!E$3:E$3000, SMALL(IF(ISBLANK($F$3),IF(data!$D$3:$D$3000=$D$3,ROW(data!E$3:E$3000)-ROW(data!E$3)+1),IF(data!$D$3:$D$3000=$D$3,IF(data!$E$3:$E$3000=$F$3, ROW(data!E$3:E$3000)-ROW(data!E$3)+1))),ROWS(data!E$3:E693))),"")</f>
        <v/>
      </c>
      <c r="E696" s="85" t="str">
        <f t="array" ref="E696">IFERROR(INDEX(data!F$3:F$3000, SMALL(IF(ISBLANK($F$3),IF(data!$D$3:$D$3000=$D$3,ROW(data!F$3:F$3000)-ROW(data!F$3)+1),IF(data!$D$3:$D$3000=$D$3,IF(data!$E$3:$E$3000=$F$3, ROW(data!F$3:F$3000)-ROW(data!F$3)+1))),ROWS(data!F$3:F693))),"")</f>
        <v/>
      </c>
      <c r="F696" s="85" t="str">
        <f t="array" ref="F696">IFERROR(INDEX(data!G$3:G$3000, SMALL(IF(ISBLANK($F$3),IF(data!$D$3:$D$3000=$D$3,ROW(data!G$3:G$3000)-ROW(data!G$3)+1),IF(data!$D$3:$D$3000=$D$3,IF(data!$E$3:$E$3000=$F$3, ROW(data!G$3:G$3000)-ROW(data!G$3)+1))),ROWS(data!G$3:G693))),"")</f>
        <v/>
      </c>
      <c r="G696" s="85" t="str">
        <f t="shared" si="11"/>
        <v/>
      </c>
    </row>
    <row r="697" spans="1:7">
      <c r="A697" s="88" t="str">
        <f t="array" ref="A697">IFERROR(INDEX(data!A$3:A$3000, SMALL(IF(ISBLANK($F$3),IF(data!$D$3:$D$3000=$D$3,ROW(data!A$3:A$3000)-ROW(data!A$3)+1),IF(data!$D$3:$D$3000=$D$3,IF(data!$E$3:$E$3000=$F$3, ROW(data!A$3:A$3000)-ROW(data!A$3)+1))),ROWS(data!A$3:A694))),"")</f>
        <v/>
      </c>
      <c r="B697" s="89" t="str">
        <f t="array" ref="B697">IFERROR(INDEX(data!B$3:B$3000, SMALL(IF(ISBLANK($F$3),IF(data!$D$3:$D$3000=$D$3,ROW(data!B$3:B$3000)-ROW(data!B$3)+1),IF(data!$D$3:$D$3000=$D$3,IF(data!$E$3:$E$3000=$F$3, ROW(data!B$3:B$3000)-ROW(data!B$3)+1))),ROWS(data!B$3:B694))),"")</f>
        <v/>
      </c>
      <c r="C697" s="84" t="str">
        <f t="array" ref="C697">IFERROR(INDEX(data!C$3:C$3000, SMALL(IF(ISBLANK($F$3),IF(data!$D$3:$D$3000=$D$3,ROW(data!C$3:C$3000)-ROW(data!C$3)+1),IF(data!$D$3:$D$3000=$D$3,IF(data!$E$3:$E$3000=$F$3, ROW(data!C$3:C$3000)-ROW(data!C$3)+1))),ROWS(data!C$3:C694))),"")</f>
        <v/>
      </c>
      <c r="D697" s="90" t="str">
        <f t="array" ref="D697">IFERROR(INDEX(data!E$3:E$3000, SMALL(IF(ISBLANK($F$3),IF(data!$D$3:$D$3000=$D$3,ROW(data!E$3:E$3000)-ROW(data!E$3)+1),IF(data!$D$3:$D$3000=$D$3,IF(data!$E$3:$E$3000=$F$3, ROW(data!E$3:E$3000)-ROW(data!E$3)+1))),ROWS(data!E$3:E694))),"")</f>
        <v/>
      </c>
      <c r="E697" s="85" t="str">
        <f t="array" ref="E697">IFERROR(INDEX(data!F$3:F$3000, SMALL(IF(ISBLANK($F$3),IF(data!$D$3:$D$3000=$D$3,ROW(data!F$3:F$3000)-ROW(data!F$3)+1),IF(data!$D$3:$D$3000=$D$3,IF(data!$E$3:$E$3000=$F$3, ROW(data!F$3:F$3000)-ROW(data!F$3)+1))),ROWS(data!F$3:F694))),"")</f>
        <v/>
      </c>
      <c r="F697" s="85" t="str">
        <f t="array" ref="F697">IFERROR(INDEX(data!G$3:G$3000, SMALL(IF(ISBLANK($F$3),IF(data!$D$3:$D$3000=$D$3,ROW(data!G$3:G$3000)-ROW(data!G$3)+1),IF(data!$D$3:$D$3000=$D$3,IF(data!$E$3:$E$3000=$F$3, ROW(data!G$3:G$3000)-ROW(data!G$3)+1))),ROWS(data!G$3:G694))),"")</f>
        <v/>
      </c>
      <c r="G697" s="85" t="str">
        <f t="shared" si="11"/>
        <v/>
      </c>
    </row>
    <row r="698" spans="1:7">
      <c r="A698" s="91" t="str">
        <f t="array" ref="A698">IFERROR(INDEX(data!A$3:A$3000, SMALL(IF(ISBLANK($F$3),IF(data!$D$3:$D$3000=$D$3,ROW(data!A$3:A$3000)-ROW(data!A$3)+1),IF(data!$D$3:$D$3000=$D$3,IF(data!$E$3:$E$3000=$F$3, ROW(data!A$3:A$3000)-ROW(data!A$3)+1))),ROWS(data!A$3:A695))),"")</f>
        <v/>
      </c>
      <c r="B698" s="92" t="str">
        <f t="array" ref="B698">IFERROR(INDEX(data!B$3:B$3000, SMALL(IF(ISBLANK($F$3),IF(data!$D$3:$D$3000=$D$3,ROW(data!B$3:B$3000)-ROW(data!B$3)+1),IF(data!$D$3:$D$3000=$D$3,IF(data!$E$3:$E$3000=$F$3, ROW(data!B$3:B$3000)-ROW(data!B$3)+1))),ROWS(data!B$3:B695))),"")</f>
        <v/>
      </c>
      <c r="C698" s="92" t="str">
        <f t="array" ref="C698">IFERROR(INDEX(data!C$3:C$3000, SMALL(IF(ISBLANK($F$3),IF(data!$D$3:$D$3000=$D$3,ROW(data!C$3:C$3000)-ROW(data!C$3)+1),IF(data!$D$3:$D$3000=$D$3,IF(data!$E$3:$E$3000=$F$3, ROW(data!C$3:C$3000)-ROW(data!C$3)+1))),ROWS(data!C$3:C695))),"")</f>
        <v/>
      </c>
      <c r="D698" s="91" t="str">
        <f t="array" ref="D698">IFERROR(INDEX(data!E$3:E$3000, SMALL(IF(ISBLANK($F$3),IF(data!$D$3:$D$3000=$D$3,ROW(data!E$3:E$3000)-ROW(data!E$3)+1),IF(data!$D$3:$D$3000=$D$3,IF(data!$E$3:$E$3000=$F$3, ROW(data!E$3:E$3000)-ROW(data!E$3)+1))),ROWS(data!E$3:E695))),"")</f>
        <v/>
      </c>
      <c r="E698" s="85" t="str">
        <f t="array" ref="E698">IFERROR(INDEX(data!F$3:F$3000, SMALL(IF(ISBLANK($F$3),IF(data!$D$3:$D$3000=$D$3,ROW(data!F$3:F$3000)-ROW(data!F$3)+1),IF(data!$D$3:$D$3000=$D$3,IF(data!$E$3:$E$3000=$F$3, ROW(data!F$3:F$3000)-ROW(data!F$3)+1))),ROWS(data!F$3:F695))),"")</f>
        <v/>
      </c>
      <c r="F698" s="85" t="str">
        <f t="array" ref="F698">IFERROR(INDEX(data!G$3:G$3000, SMALL(IF(ISBLANK($F$3),IF(data!$D$3:$D$3000=$D$3,ROW(data!G$3:G$3000)-ROW(data!G$3)+1),IF(data!$D$3:$D$3000=$D$3,IF(data!$E$3:$E$3000=$F$3, ROW(data!G$3:G$3000)-ROW(data!G$3)+1))),ROWS(data!G$3:G695))),"")</f>
        <v/>
      </c>
      <c r="G698" s="85" t="str">
        <f t="shared" si="11"/>
        <v/>
      </c>
    </row>
    <row r="699" spans="1:7">
      <c r="A699" s="88" t="str">
        <f t="array" ref="A699">IFERROR(INDEX(data!A$3:A$3000, SMALL(IF(ISBLANK($F$3),IF(data!$D$3:$D$3000=$D$3,ROW(data!A$3:A$3000)-ROW(data!A$3)+1),IF(data!$D$3:$D$3000=$D$3,IF(data!$E$3:$E$3000=$F$3, ROW(data!A$3:A$3000)-ROW(data!A$3)+1))),ROWS(data!A$3:A696))),"")</f>
        <v/>
      </c>
      <c r="B699" s="89" t="str">
        <f t="array" ref="B699">IFERROR(INDEX(data!B$3:B$3000, SMALL(IF(ISBLANK($F$3),IF(data!$D$3:$D$3000=$D$3,ROW(data!B$3:B$3000)-ROW(data!B$3)+1),IF(data!$D$3:$D$3000=$D$3,IF(data!$E$3:$E$3000=$F$3, ROW(data!B$3:B$3000)-ROW(data!B$3)+1))),ROWS(data!B$3:B696))),"")</f>
        <v/>
      </c>
      <c r="C699" s="84" t="str">
        <f t="array" ref="C699">IFERROR(INDEX(data!C$3:C$3000, SMALL(IF(ISBLANK($F$3),IF(data!$D$3:$D$3000=$D$3,ROW(data!C$3:C$3000)-ROW(data!C$3)+1),IF(data!$D$3:$D$3000=$D$3,IF(data!$E$3:$E$3000=$F$3, ROW(data!C$3:C$3000)-ROW(data!C$3)+1))),ROWS(data!C$3:C696))),"")</f>
        <v/>
      </c>
      <c r="D699" s="90" t="str">
        <f t="array" ref="D699">IFERROR(INDEX(data!E$3:E$3000, SMALL(IF(ISBLANK($F$3),IF(data!$D$3:$D$3000=$D$3,ROW(data!E$3:E$3000)-ROW(data!E$3)+1),IF(data!$D$3:$D$3000=$D$3,IF(data!$E$3:$E$3000=$F$3, ROW(data!E$3:E$3000)-ROW(data!E$3)+1))),ROWS(data!E$3:E696))),"")</f>
        <v/>
      </c>
      <c r="E699" s="85" t="str">
        <f t="array" ref="E699">IFERROR(INDEX(data!F$3:F$3000, SMALL(IF(ISBLANK($F$3),IF(data!$D$3:$D$3000=$D$3,ROW(data!F$3:F$3000)-ROW(data!F$3)+1),IF(data!$D$3:$D$3000=$D$3,IF(data!$E$3:$E$3000=$F$3, ROW(data!F$3:F$3000)-ROW(data!F$3)+1))),ROWS(data!F$3:F696))),"")</f>
        <v/>
      </c>
      <c r="F699" s="85" t="str">
        <f t="array" ref="F699">IFERROR(INDEX(data!G$3:G$3000, SMALL(IF(ISBLANK($F$3),IF(data!$D$3:$D$3000=$D$3,ROW(data!G$3:G$3000)-ROW(data!G$3)+1),IF(data!$D$3:$D$3000=$D$3,IF(data!$E$3:$E$3000=$F$3, ROW(data!G$3:G$3000)-ROW(data!G$3)+1))),ROWS(data!G$3:G696))),"")</f>
        <v/>
      </c>
      <c r="G699" s="85" t="str">
        <f t="shared" si="11"/>
        <v/>
      </c>
    </row>
    <row r="700" spans="1:7">
      <c r="A700" s="91" t="str">
        <f t="array" ref="A700">IFERROR(INDEX(data!A$3:A$3000, SMALL(IF(ISBLANK($F$3),IF(data!$D$3:$D$3000=$D$3,ROW(data!A$3:A$3000)-ROW(data!A$3)+1),IF(data!$D$3:$D$3000=$D$3,IF(data!$E$3:$E$3000=$F$3, ROW(data!A$3:A$3000)-ROW(data!A$3)+1))),ROWS(data!A$3:A697))),"")</f>
        <v/>
      </c>
      <c r="B700" s="92" t="str">
        <f t="array" ref="B700">IFERROR(INDEX(data!B$3:B$3000, SMALL(IF(ISBLANK($F$3),IF(data!$D$3:$D$3000=$D$3,ROW(data!B$3:B$3000)-ROW(data!B$3)+1),IF(data!$D$3:$D$3000=$D$3,IF(data!$E$3:$E$3000=$F$3, ROW(data!B$3:B$3000)-ROW(data!B$3)+1))),ROWS(data!B$3:B697))),"")</f>
        <v/>
      </c>
      <c r="C700" s="92" t="str">
        <f t="array" ref="C700">IFERROR(INDEX(data!C$3:C$3000, SMALL(IF(ISBLANK($F$3),IF(data!$D$3:$D$3000=$D$3,ROW(data!C$3:C$3000)-ROW(data!C$3)+1),IF(data!$D$3:$D$3000=$D$3,IF(data!$E$3:$E$3000=$F$3, ROW(data!C$3:C$3000)-ROW(data!C$3)+1))),ROWS(data!C$3:C697))),"")</f>
        <v/>
      </c>
      <c r="D700" s="91" t="str">
        <f t="array" ref="D700">IFERROR(INDEX(data!E$3:E$3000, SMALL(IF(ISBLANK($F$3),IF(data!$D$3:$D$3000=$D$3,ROW(data!E$3:E$3000)-ROW(data!E$3)+1),IF(data!$D$3:$D$3000=$D$3,IF(data!$E$3:$E$3000=$F$3, ROW(data!E$3:E$3000)-ROW(data!E$3)+1))),ROWS(data!E$3:E697))),"")</f>
        <v/>
      </c>
      <c r="E700" s="85" t="str">
        <f t="array" ref="E700">IFERROR(INDEX(data!F$3:F$3000, SMALL(IF(ISBLANK($F$3),IF(data!$D$3:$D$3000=$D$3,ROW(data!F$3:F$3000)-ROW(data!F$3)+1),IF(data!$D$3:$D$3000=$D$3,IF(data!$E$3:$E$3000=$F$3, ROW(data!F$3:F$3000)-ROW(data!F$3)+1))),ROWS(data!F$3:F697))),"")</f>
        <v/>
      </c>
      <c r="F700" s="85" t="str">
        <f t="array" ref="F700">IFERROR(INDEX(data!G$3:G$3000, SMALL(IF(ISBLANK($F$3),IF(data!$D$3:$D$3000=$D$3,ROW(data!G$3:G$3000)-ROW(data!G$3)+1),IF(data!$D$3:$D$3000=$D$3,IF(data!$E$3:$E$3000=$F$3, ROW(data!G$3:G$3000)-ROW(data!G$3)+1))),ROWS(data!G$3:G697))),"")</f>
        <v/>
      </c>
      <c r="G700" s="85" t="str">
        <f t="shared" si="11"/>
        <v/>
      </c>
    </row>
    <row r="701" spans="1:7">
      <c r="A701" s="88" t="str">
        <f t="array" ref="A701">IFERROR(INDEX(data!A$3:A$3000, SMALL(IF(ISBLANK($F$3),IF(data!$D$3:$D$3000=$D$3,ROW(data!A$3:A$3000)-ROW(data!A$3)+1),IF(data!$D$3:$D$3000=$D$3,IF(data!$E$3:$E$3000=$F$3, ROW(data!A$3:A$3000)-ROW(data!A$3)+1))),ROWS(data!A$3:A698))),"")</f>
        <v/>
      </c>
      <c r="B701" s="89" t="str">
        <f t="array" ref="B701">IFERROR(INDEX(data!B$3:B$3000, SMALL(IF(ISBLANK($F$3),IF(data!$D$3:$D$3000=$D$3,ROW(data!B$3:B$3000)-ROW(data!B$3)+1),IF(data!$D$3:$D$3000=$D$3,IF(data!$E$3:$E$3000=$F$3, ROW(data!B$3:B$3000)-ROW(data!B$3)+1))),ROWS(data!B$3:B698))),"")</f>
        <v/>
      </c>
      <c r="C701" s="84" t="str">
        <f t="array" ref="C701">IFERROR(INDEX(data!C$3:C$3000, SMALL(IF(ISBLANK($F$3),IF(data!$D$3:$D$3000=$D$3,ROW(data!C$3:C$3000)-ROW(data!C$3)+1),IF(data!$D$3:$D$3000=$D$3,IF(data!$E$3:$E$3000=$F$3, ROW(data!C$3:C$3000)-ROW(data!C$3)+1))),ROWS(data!C$3:C698))),"")</f>
        <v/>
      </c>
      <c r="D701" s="90" t="str">
        <f t="array" ref="D701">IFERROR(INDEX(data!E$3:E$3000, SMALL(IF(ISBLANK($F$3),IF(data!$D$3:$D$3000=$D$3,ROW(data!E$3:E$3000)-ROW(data!E$3)+1),IF(data!$D$3:$D$3000=$D$3,IF(data!$E$3:$E$3000=$F$3, ROW(data!E$3:E$3000)-ROW(data!E$3)+1))),ROWS(data!E$3:E698))),"")</f>
        <v/>
      </c>
      <c r="E701" s="85" t="str">
        <f t="array" ref="E701">IFERROR(INDEX(data!F$3:F$3000, SMALL(IF(ISBLANK($F$3),IF(data!$D$3:$D$3000=$D$3,ROW(data!F$3:F$3000)-ROW(data!F$3)+1),IF(data!$D$3:$D$3000=$D$3,IF(data!$E$3:$E$3000=$F$3, ROW(data!F$3:F$3000)-ROW(data!F$3)+1))),ROWS(data!F$3:F698))),"")</f>
        <v/>
      </c>
      <c r="F701" s="85" t="str">
        <f t="array" ref="F701">IFERROR(INDEX(data!G$3:G$3000, SMALL(IF(ISBLANK($F$3),IF(data!$D$3:$D$3000=$D$3,ROW(data!G$3:G$3000)-ROW(data!G$3)+1),IF(data!$D$3:$D$3000=$D$3,IF(data!$E$3:$E$3000=$F$3, ROW(data!G$3:G$3000)-ROW(data!G$3)+1))),ROWS(data!G$3:G698))),"")</f>
        <v/>
      </c>
      <c r="G701" s="85" t="str">
        <f t="shared" si="11"/>
        <v/>
      </c>
    </row>
    <row r="702" spans="1:7">
      <c r="A702" s="91" t="str">
        <f t="array" ref="A702">IFERROR(INDEX(data!A$3:A$3000, SMALL(IF(ISBLANK($F$3),IF(data!$D$3:$D$3000=$D$3,ROW(data!A$3:A$3000)-ROW(data!A$3)+1),IF(data!$D$3:$D$3000=$D$3,IF(data!$E$3:$E$3000=$F$3, ROW(data!A$3:A$3000)-ROW(data!A$3)+1))),ROWS(data!A$3:A699))),"")</f>
        <v/>
      </c>
      <c r="B702" s="92" t="str">
        <f t="array" ref="B702">IFERROR(INDEX(data!B$3:B$3000, SMALL(IF(ISBLANK($F$3),IF(data!$D$3:$D$3000=$D$3,ROW(data!B$3:B$3000)-ROW(data!B$3)+1),IF(data!$D$3:$D$3000=$D$3,IF(data!$E$3:$E$3000=$F$3, ROW(data!B$3:B$3000)-ROW(data!B$3)+1))),ROWS(data!B$3:B699))),"")</f>
        <v/>
      </c>
      <c r="C702" s="92" t="str">
        <f t="array" ref="C702">IFERROR(INDEX(data!C$3:C$3000, SMALL(IF(ISBLANK($F$3),IF(data!$D$3:$D$3000=$D$3,ROW(data!C$3:C$3000)-ROW(data!C$3)+1),IF(data!$D$3:$D$3000=$D$3,IF(data!$E$3:$E$3000=$F$3, ROW(data!C$3:C$3000)-ROW(data!C$3)+1))),ROWS(data!C$3:C699))),"")</f>
        <v/>
      </c>
      <c r="D702" s="91" t="str">
        <f t="array" ref="D702">IFERROR(INDEX(data!E$3:E$3000, SMALL(IF(ISBLANK($F$3),IF(data!$D$3:$D$3000=$D$3,ROW(data!E$3:E$3000)-ROW(data!E$3)+1),IF(data!$D$3:$D$3000=$D$3,IF(data!$E$3:$E$3000=$F$3, ROW(data!E$3:E$3000)-ROW(data!E$3)+1))),ROWS(data!E$3:E699))),"")</f>
        <v/>
      </c>
      <c r="E702" s="85" t="str">
        <f t="array" ref="E702">IFERROR(INDEX(data!F$3:F$3000, SMALL(IF(ISBLANK($F$3),IF(data!$D$3:$D$3000=$D$3,ROW(data!F$3:F$3000)-ROW(data!F$3)+1),IF(data!$D$3:$D$3000=$D$3,IF(data!$E$3:$E$3000=$F$3, ROW(data!F$3:F$3000)-ROW(data!F$3)+1))),ROWS(data!F$3:F699))),"")</f>
        <v/>
      </c>
      <c r="F702" s="85" t="str">
        <f t="array" ref="F702">IFERROR(INDEX(data!G$3:G$3000, SMALL(IF(ISBLANK($F$3),IF(data!$D$3:$D$3000=$D$3,ROW(data!G$3:G$3000)-ROW(data!G$3)+1),IF(data!$D$3:$D$3000=$D$3,IF(data!$E$3:$E$3000=$F$3, ROW(data!G$3:G$3000)-ROW(data!G$3)+1))),ROWS(data!G$3:G699))),"")</f>
        <v/>
      </c>
      <c r="G702" s="85" t="str">
        <f t="shared" si="11"/>
        <v/>
      </c>
    </row>
    <row r="703" spans="1:7">
      <c r="A703" s="88" t="str">
        <f t="array" ref="A703">IFERROR(INDEX(data!A$3:A$3000, SMALL(IF(ISBLANK($F$3),IF(data!$D$3:$D$3000=$D$3,ROW(data!A$3:A$3000)-ROW(data!A$3)+1),IF(data!$D$3:$D$3000=$D$3,IF(data!$E$3:$E$3000=$F$3, ROW(data!A$3:A$3000)-ROW(data!A$3)+1))),ROWS(data!A$3:A700))),"")</f>
        <v/>
      </c>
      <c r="B703" s="89" t="str">
        <f t="array" ref="B703">IFERROR(INDEX(data!B$3:B$3000, SMALL(IF(ISBLANK($F$3),IF(data!$D$3:$D$3000=$D$3,ROW(data!B$3:B$3000)-ROW(data!B$3)+1),IF(data!$D$3:$D$3000=$D$3,IF(data!$E$3:$E$3000=$F$3, ROW(data!B$3:B$3000)-ROW(data!B$3)+1))),ROWS(data!B$3:B700))),"")</f>
        <v/>
      </c>
      <c r="C703" s="84" t="str">
        <f t="array" ref="C703">IFERROR(INDEX(data!C$3:C$3000, SMALL(IF(ISBLANK($F$3),IF(data!$D$3:$D$3000=$D$3,ROW(data!C$3:C$3000)-ROW(data!C$3)+1),IF(data!$D$3:$D$3000=$D$3,IF(data!$E$3:$E$3000=$F$3, ROW(data!C$3:C$3000)-ROW(data!C$3)+1))),ROWS(data!C$3:C700))),"")</f>
        <v/>
      </c>
      <c r="D703" s="90" t="str">
        <f t="array" ref="D703">IFERROR(INDEX(data!E$3:E$3000, SMALL(IF(ISBLANK($F$3),IF(data!$D$3:$D$3000=$D$3,ROW(data!E$3:E$3000)-ROW(data!E$3)+1),IF(data!$D$3:$D$3000=$D$3,IF(data!$E$3:$E$3000=$F$3, ROW(data!E$3:E$3000)-ROW(data!E$3)+1))),ROWS(data!E$3:E700))),"")</f>
        <v/>
      </c>
      <c r="E703" s="85" t="str">
        <f t="array" ref="E703">IFERROR(INDEX(data!F$3:F$3000, SMALL(IF(ISBLANK($F$3),IF(data!$D$3:$D$3000=$D$3,ROW(data!F$3:F$3000)-ROW(data!F$3)+1),IF(data!$D$3:$D$3000=$D$3,IF(data!$E$3:$E$3000=$F$3, ROW(data!F$3:F$3000)-ROW(data!F$3)+1))),ROWS(data!F$3:F700))),"")</f>
        <v/>
      </c>
      <c r="F703" s="85" t="str">
        <f t="array" ref="F703">IFERROR(INDEX(data!G$3:G$3000, SMALL(IF(ISBLANK($F$3),IF(data!$D$3:$D$3000=$D$3,ROW(data!G$3:G$3000)-ROW(data!G$3)+1),IF(data!$D$3:$D$3000=$D$3,IF(data!$E$3:$E$3000=$F$3, ROW(data!G$3:G$3000)-ROW(data!G$3)+1))),ROWS(data!G$3:G700))),"")</f>
        <v/>
      </c>
      <c r="G703" s="85" t="str">
        <f t="shared" si="11"/>
        <v/>
      </c>
    </row>
    <row r="704" spans="1:7">
      <c r="A704" s="91" t="str">
        <f t="array" ref="A704">IFERROR(INDEX(data!A$3:A$3000, SMALL(IF(ISBLANK($F$3),IF(data!$D$3:$D$3000=$D$3,ROW(data!A$3:A$3000)-ROW(data!A$3)+1),IF(data!$D$3:$D$3000=$D$3,IF(data!$E$3:$E$3000=$F$3, ROW(data!A$3:A$3000)-ROW(data!A$3)+1))),ROWS(data!A$3:A701))),"")</f>
        <v/>
      </c>
      <c r="B704" s="92" t="str">
        <f t="array" ref="B704">IFERROR(INDEX(data!B$3:B$3000, SMALL(IF(ISBLANK($F$3),IF(data!$D$3:$D$3000=$D$3,ROW(data!B$3:B$3000)-ROW(data!B$3)+1),IF(data!$D$3:$D$3000=$D$3,IF(data!$E$3:$E$3000=$F$3, ROW(data!B$3:B$3000)-ROW(data!B$3)+1))),ROWS(data!B$3:B701))),"")</f>
        <v/>
      </c>
      <c r="C704" s="92" t="str">
        <f t="array" ref="C704">IFERROR(INDEX(data!C$3:C$3000, SMALL(IF(ISBLANK($F$3),IF(data!$D$3:$D$3000=$D$3,ROW(data!C$3:C$3000)-ROW(data!C$3)+1),IF(data!$D$3:$D$3000=$D$3,IF(data!$E$3:$E$3000=$F$3, ROW(data!C$3:C$3000)-ROW(data!C$3)+1))),ROWS(data!C$3:C701))),"")</f>
        <v/>
      </c>
      <c r="D704" s="91" t="str">
        <f t="array" ref="D704">IFERROR(INDEX(data!E$3:E$3000, SMALL(IF(ISBLANK($F$3),IF(data!$D$3:$D$3000=$D$3,ROW(data!E$3:E$3000)-ROW(data!E$3)+1),IF(data!$D$3:$D$3000=$D$3,IF(data!$E$3:$E$3000=$F$3, ROW(data!E$3:E$3000)-ROW(data!E$3)+1))),ROWS(data!E$3:E701))),"")</f>
        <v/>
      </c>
      <c r="E704" s="85" t="str">
        <f t="array" ref="E704">IFERROR(INDEX(data!F$3:F$3000, SMALL(IF(ISBLANK($F$3),IF(data!$D$3:$D$3000=$D$3,ROW(data!F$3:F$3000)-ROW(data!F$3)+1),IF(data!$D$3:$D$3000=$D$3,IF(data!$E$3:$E$3000=$F$3, ROW(data!F$3:F$3000)-ROW(data!F$3)+1))),ROWS(data!F$3:F701))),"")</f>
        <v/>
      </c>
      <c r="F704" s="85" t="str">
        <f t="array" ref="F704">IFERROR(INDEX(data!G$3:G$3000, SMALL(IF(ISBLANK($F$3),IF(data!$D$3:$D$3000=$D$3,ROW(data!G$3:G$3000)-ROW(data!G$3)+1),IF(data!$D$3:$D$3000=$D$3,IF(data!$E$3:$E$3000=$F$3, ROW(data!G$3:G$3000)-ROW(data!G$3)+1))),ROWS(data!G$3:G701))),"")</f>
        <v/>
      </c>
      <c r="G704" s="85" t="str">
        <f t="shared" si="11"/>
        <v/>
      </c>
    </row>
    <row r="705" spans="1:7">
      <c r="A705" s="88" t="str">
        <f t="array" ref="A705">IFERROR(INDEX(data!A$3:A$3000, SMALL(IF(ISBLANK($F$3),IF(data!$D$3:$D$3000=$D$3,ROW(data!A$3:A$3000)-ROW(data!A$3)+1),IF(data!$D$3:$D$3000=$D$3,IF(data!$E$3:$E$3000=$F$3, ROW(data!A$3:A$3000)-ROW(data!A$3)+1))),ROWS(data!A$3:A702))),"")</f>
        <v/>
      </c>
      <c r="B705" s="89" t="str">
        <f t="array" ref="B705">IFERROR(INDEX(data!B$3:B$3000, SMALL(IF(ISBLANK($F$3),IF(data!$D$3:$D$3000=$D$3,ROW(data!B$3:B$3000)-ROW(data!B$3)+1),IF(data!$D$3:$D$3000=$D$3,IF(data!$E$3:$E$3000=$F$3, ROW(data!B$3:B$3000)-ROW(data!B$3)+1))),ROWS(data!B$3:B702))),"")</f>
        <v/>
      </c>
      <c r="C705" s="84" t="str">
        <f t="array" ref="C705">IFERROR(INDEX(data!C$3:C$3000, SMALL(IF(ISBLANK($F$3),IF(data!$D$3:$D$3000=$D$3,ROW(data!C$3:C$3000)-ROW(data!C$3)+1),IF(data!$D$3:$D$3000=$D$3,IF(data!$E$3:$E$3000=$F$3, ROW(data!C$3:C$3000)-ROW(data!C$3)+1))),ROWS(data!C$3:C702))),"")</f>
        <v/>
      </c>
      <c r="D705" s="90" t="str">
        <f t="array" ref="D705">IFERROR(INDEX(data!E$3:E$3000, SMALL(IF(ISBLANK($F$3),IF(data!$D$3:$D$3000=$D$3,ROW(data!E$3:E$3000)-ROW(data!E$3)+1),IF(data!$D$3:$D$3000=$D$3,IF(data!$E$3:$E$3000=$F$3, ROW(data!E$3:E$3000)-ROW(data!E$3)+1))),ROWS(data!E$3:E702))),"")</f>
        <v/>
      </c>
      <c r="E705" s="85" t="str">
        <f t="array" ref="E705">IFERROR(INDEX(data!F$3:F$3000, SMALL(IF(ISBLANK($F$3),IF(data!$D$3:$D$3000=$D$3,ROW(data!F$3:F$3000)-ROW(data!F$3)+1),IF(data!$D$3:$D$3000=$D$3,IF(data!$E$3:$E$3000=$F$3, ROW(data!F$3:F$3000)-ROW(data!F$3)+1))),ROWS(data!F$3:F702))),"")</f>
        <v/>
      </c>
      <c r="F705" s="85" t="str">
        <f t="array" ref="F705">IFERROR(INDEX(data!G$3:G$3000, SMALL(IF(ISBLANK($F$3),IF(data!$D$3:$D$3000=$D$3,ROW(data!G$3:G$3000)-ROW(data!G$3)+1),IF(data!$D$3:$D$3000=$D$3,IF(data!$E$3:$E$3000=$F$3, ROW(data!G$3:G$3000)-ROW(data!G$3)+1))),ROWS(data!G$3:G702))),"")</f>
        <v/>
      </c>
      <c r="G705" s="85" t="str">
        <f t="shared" si="11"/>
        <v/>
      </c>
    </row>
    <row r="706" spans="1:7">
      <c r="A706" s="91" t="str">
        <f t="array" ref="A706">IFERROR(INDEX(data!A$3:A$3000, SMALL(IF(ISBLANK($F$3),IF(data!$D$3:$D$3000=$D$3,ROW(data!A$3:A$3000)-ROW(data!A$3)+1),IF(data!$D$3:$D$3000=$D$3,IF(data!$E$3:$E$3000=$F$3, ROW(data!A$3:A$3000)-ROW(data!A$3)+1))),ROWS(data!A$3:A703))),"")</f>
        <v/>
      </c>
      <c r="B706" s="92" t="str">
        <f t="array" ref="B706">IFERROR(INDEX(data!B$3:B$3000, SMALL(IF(ISBLANK($F$3),IF(data!$D$3:$D$3000=$D$3,ROW(data!B$3:B$3000)-ROW(data!B$3)+1),IF(data!$D$3:$D$3000=$D$3,IF(data!$E$3:$E$3000=$F$3, ROW(data!B$3:B$3000)-ROW(data!B$3)+1))),ROWS(data!B$3:B703))),"")</f>
        <v/>
      </c>
      <c r="C706" s="92" t="str">
        <f t="array" ref="C706">IFERROR(INDEX(data!C$3:C$3000, SMALL(IF(ISBLANK($F$3),IF(data!$D$3:$D$3000=$D$3,ROW(data!C$3:C$3000)-ROW(data!C$3)+1),IF(data!$D$3:$D$3000=$D$3,IF(data!$E$3:$E$3000=$F$3, ROW(data!C$3:C$3000)-ROW(data!C$3)+1))),ROWS(data!C$3:C703))),"")</f>
        <v/>
      </c>
      <c r="D706" s="91" t="str">
        <f t="array" ref="D706">IFERROR(INDEX(data!E$3:E$3000, SMALL(IF(ISBLANK($F$3),IF(data!$D$3:$D$3000=$D$3,ROW(data!E$3:E$3000)-ROW(data!E$3)+1),IF(data!$D$3:$D$3000=$D$3,IF(data!$E$3:$E$3000=$F$3, ROW(data!E$3:E$3000)-ROW(data!E$3)+1))),ROWS(data!E$3:E703))),"")</f>
        <v/>
      </c>
      <c r="E706" s="85" t="str">
        <f t="array" ref="E706">IFERROR(INDEX(data!F$3:F$3000, SMALL(IF(ISBLANK($F$3),IF(data!$D$3:$D$3000=$D$3,ROW(data!F$3:F$3000)-ROW(data!F$3)+1),IF(data!$D$3:$D$3000=$D$3,IF(data!$E$3:$E$3000=$F$3, ROW(data!F$3:F$3000)-ROW(data!F$3)+1))),ROWS(data!F$3:F703))),"")</f>
        <v/>
      </c>
      <c r="F706" s="85" t="str">
        <f t="array" ref="F706">IFERROR(INDEX(data!G$3:G$3000, SMALL(IF(ISBLANK($F$3),IF(data!$D$3:$D$3000=$D$3,ROW(data!G$3:G$3000)-ROW(data!G$3)+1),IF(data!$D$3:$D$3000=$D$3,IF(data!$E$3:$E$3000=$F$3, ROW(data!G$3:G$3000)-ROW(data!G$3)+1))),ROWS(data!G$3:G703))),"")</f>
        <v/>
      </c>
      <c r="G706" s="85" t="str">
        <f t="shared" si="11"/>
        <v/>
      </c>
    </row>
    <row r="707" spans="1:7">
      <c r="A707" s="88" t="str">
        <f t="array" ref="A707">IFERROR(INDEX(data!A$3:A$3000, SMALL(IF(ISBLANK($F$3),IF(data!$D$3:$D$3000=$D$3,ROW(data!A$3:A$3000)-ROW(data!A$3)+1),IF(data!$D$3:$D$3000=$D$3,IF(data!$E$3:$E$3000=$F$3, ROW(data!A$3:A$3000)-ROW(data!A$3)+1))),ROWS(data!A$3:A704))),"")</f>
        <v/>
      </c>
      <c r="B707" s="89" t="str">
        <f t="array" ref="B707">IFERROR(INDEX(data!B$3:B$3000, SMALL(IF(ISBLANK($F$3),IF(data!$D$3:$D$3000=$D$3,ROW(data!B$3:B$3000)-ROW(data!B$3)+1),IF(data!$D$3:$D$3000=$D$3,IF(data!$E$3:$E$3000=$F$3, ROW(data!B$3:B$3000)-ROW(data!B$3)+1))),ROWS(data!B$3:B704))),"")</f>
        <v/>
      </c>
      <c r="C707" s="84" t="str">
        <f t="array" ref="C707">IFERROR(INDEX(data!C$3:C$3000, SMALL(IF(ISBLANK($F$3),IF(data!$D$3:$D$3000=$D$3,ROW(data!C$3:C$3000)-ROW(data!C$3)+1),IF(data!$D$3:$D$3000=$D$3,IF(data!$E$3:$E$3000=$F$3, ROW(data!C$3:C$3000)-ROW(data!C$3)+1))),ROWS(data!C$3:C704))),"")</f>
        <v/>
      </c>
      <c r="D707" s="90" t="str">
        <f t="array" ref="D707">IFERROR(INDEX(data!E$3:E$3000, SMALL(IF(ISBLANK($F$3),IF(data!$D$3:$D$3000=$D$3,ROW(data!E$3:E$3000)-ROW(data!E$3)+1),IF(data!$D$3:$D$3000=$D$3,IF(data!$E$3:$E$3000=$F$3, ROW(data!E$3:E$3000)-ROW(data!E$3)+1))),ROWS(data!E$3:E704))),"")</f>
        <v/>
      </c>
      <c r="E707" s="85" t="str">
        <f t="array" ref="E707">IFERROR(INDEX(data!F$3:F$3000, SMALL(IF(ISBLANK($F$3),IF(data!$D$3:$D$3000=$D$3,ROW(data!F$3:F$3000)-ROW(data!F$3)+1),IF(data!$D$3:$D$3000=$D$3,IF(data!$E$3:$E$3000=$F$3, ROW(data!F$3:F$3000)-ROW(data!F$3)+1))),ROWS(data!F$3:F704))),"")</f>
        <v/>
      </c>
      <c r="F707" s="85" t="str">
        <f t="array" ref="F707">IFERROR(INDEX(data!G$3:G$3000, SMALL(IF(ISBLANK($F$3),IF(data!$D$3:$D$3000=$D$3,ROW(data!G$3:G$3000)-ROW(data!G$3)+1),IF(data!$D$3:$D$3000=$D$3,IF(data!$E$3:$E$3000=$F$3, ROW(data!G$3:G$3000)-ROW(data!G$3)+1))),ROWS(data!G$3:G704))),"")</f>
        <v/>
      </c>
      <c r="G707" s="85" t="str">
        <f t="shared" si="11"/>
        <v/>
      </c>
    </row>
    <row r="708" spans="1:7">
      <c r="A708" s="91" t="str">
        <f t="array" ref="A708">IFERROR(INDEX(data!A$3:A$3000, SMALL(IF(ISBLANK($F$3),IF(data!$D$3:$D$3000=$D$3,ROW(data!A$3:A$3000)-ROW(data!A$3)+1),IF(data!$D$3:$D$3000=$D$3,IF(data!$E$3:$E$3000=$F$3, ROW(data!A$3:A$3000)-ROW(data!A$3)+1))),ROWS(data!A$3:A705))),"")</f>
        <v/>
      </c>
      <c r="B708" s="92" t="str">
        <f t="array" ref="B708">IFERROR(INDEX(data!B$3:B$3000, SMALL(IF(ISBLANK($F$3),IF(data!$D$3:$D$3000=$D$3,ROW(data!B$3:B$3000)-ROW(data!B$3)+1),IF(data!$D$3:$D$3000=$D$3,IF(data!$E$3:$E$3000=$F$3, ROW(data!B$3:B$3000)-ROW(data!B$3)+1))),ROWS(data!B$3:B705))),"")</f>
        <v/>
      </c>
      <c r="C708" s="92" t="str">
        <f t="array" ref="C708">IFERROR(INDEX(data!C$3:C$3000, SMALL(IF(ISBLANK($F$3),IF(data!$D$3:$D$3000=$D$3,ROW(data!C$3:C$3000)-ROW(data!C$3)+1),IF(data!$D$3:$D$3000=$D$3,IF(data!$E$3:$E$3000=$F$3, ROW(data!C$3:C$3000)-ROW(data!C$3)+1))),ROWS(data!C$3:C705))),"")</f>
        <v/>
      </c>
      <c r="D708" s="91" t="str">
        <f t="array" ref="D708">IFERROR(INDEX(data!E$3:E$3000, SMALL(IF(ISBLANK($F$3),IF(data!$D$3:$D$3000=$D$3,ROW(data!E$3:E$3000)-ROW(data!E$3)+1),IF(data!$D$3:$D$3000=$D$3,IF(data!$E$3:$E$3000=$F$3, ROW(data!E$3:E$3000)-ROW(data!E$3)+1))),ROWS(data!E$3:E705))),"")</f>
        <v/>
      </c>
      <c r="E708" s="85" t="str">
        <f t="array" ref="E708">IFERROR(INDEX(data!F$3:F$3000, SMALL(IF(ISBLANK($F$3),IF(data!$D$3:$D$3000=$D$3,ROW(data!F$3:F$3000)-ROW(data!F$3)+1),IF(data!$D$3:$D$3000=$D$3,IF(data!$E$3:$E$3000=$F$3, ROW(data!F$3:F$3000)-ROW(data!F$3)+1))),ROWS(data!F$3:F705))),"")</f>
        <v/>
      </c>
      <c r="F708" s="85" t="str">
        <f t="array" ref="F708">IFERROR(INDEX(data!G$3:G$3000, SMALL(IF(ISBLANK($F$3),IF(data!$D$3:$D$3000=$D$3,ROW(data!G$3:G$3000)-ROW(data!G$3)+1),IF(data!$D$3:$D$3000=$D$3,IF(data!$E$3:$E$3000=$F$3, ROW(data!G$3:G$3000)-ROW(data!G$3)+1))),ROWS(data!G$3:G705))),"")</f>
        <v/>
      </c>
      <c r="G708" s="85" t="str">
        <f t="shared" si="11"/>
        <v/>
      </c>
    </row>
    <row r="709" spans="1:7">
      <c r="A709" s="88" t="str">
        <f t="array" ref="A709">IFERROR(INDEX(data!A$3:A$3000, SMALL(IF(ISBLANK($F$3),IF(data!$D$3:$D$3000=$D$3,ROW(data!A$3:A$3000)-ROW(data!A$3)+1),IF(data!$D$3:$D$3000=$D$3,IF(data!$E$3:$E$3000=$F$3, ROW(data!A$3:A$3000)-ROW(data!A$3)+1))),ROWS(data!A$3:A706))),"")</f>
        <v/>
      </c>
      <c r="B709" s="89" t="str">
        <f t="array" ref="B709">IFERROR(INDEX(data!B$3:B$3000, SMALL(IF(ISBLANK($F$3),IF(data!$D$3:$D$3000=$D$3,ROW(data!B$3:B$3000)-ROW(data!B$3)+1),IF(data!$D$3:$D$3000=$D$3,IF(data!$E$3:$E$3000=$F$3, ROW(data!B$3:B$3000)-ROW(data!B$3)+1))),ROWS(data!B$3:B706))),"")</f>
        <v/>
      </c>
      <c r="C709" s="84" t="str">
        <f t="array" ref="C709">IFERROR(INDEX(data!C$3:C$3000, SMALL(IF(ISBLANK($F$3),IF(data!$D$3:$D$3000=$D$3,ROW(data!C$3:C$3000)-ROW(data!C$3)+1),IF(data!$D$3:$D$3000=$D$3,IF(data!$E$3:$E$3000=$F$3, ROW(data!C$3:C$3000)-ROW(data!C$3)+1))),ROWS(data!C$3:C706))),"")</f>
        <v/>
      </c>
      <c r="D709" s="90" t="str">
        <f t="array" ref="D709">IFERROR(INDEX(data!E$3:E$3000, SMALL(IF(ISBLANK($F$3),IF(data!$D$3:$D$3000=$D$3,ROW(data!E$3:E$3000)-ROW(data!E$3)+1),IF(data!$D$3:$D$3000=$D$3,IF(data!$E$3:$E$3000=$F$3, ROW(data!E$3:E$3000)-ROW(data!E$3)+1))),ROWS(data!E$3:E706))),"")</f>
        <v/>
      </c>
      <c r="E709" s="85" t="str">
        <f t="array" ref="E709">IFERROR(INDEX(data!F$3:F$3000, SMALL(IF(ISBLANK($F$3),IF(data!$D$3:$D$3000=$D$3,ROW(data!F$3:F$3000)-ROW(data!F$3)+1),IF(data!$D$3:$D$3000=$D$3,IF(data!$E$3:$E$3000=$F$3, ROW(data!F$3:F$3000)-ROW(data!F$3)+1))),ROWS(data!F$3:F706))),"")</f>
        <v/>
      </c>
      <c r="F709" s="85" t="str">
        <f t="array" ref="F709">IFERROR(INDEX(data!G$3:G$3000, SMALL(IF(ISBLANK($F$3),IF(data!$D$3:$D$3000=$D$3,ROW(data!G$3:G$3000)-ROW(data!G$3)+1),IF(data!$D$3:$D$3000=$D$3,IF(data!$E$3:$E$3000=$F$3, ROW(data!G$3:G$3000)-ROW(data!G$3)+1))),ROWS(data!G$3:G706))),"")</f>
        <v/>
      </c>
      <c r="G709" s="85" t="str">
        <f t="shared" si="11"/>
        <v/>
      </c>
    </row>
    <row r="710" spans="1:7">
      <c r="A710" s="91" t="str">
        <f t="array" ref="A710">IFERROR(INDEX(data!A$3:A$3000, SMALL(IF(ISBLANK($F$3),IF(data!$D$3:$D$3000=$D$3,ROW(data!A$3:A$3000)-ROW(data!A$3)+1),IF(data!$D$3:$D$3000=$D$3,IF(data!$E$3:$E$3000=$F$3, ROW(data!A$3:A$3000)-ROW(data!A$3)+1))),ROWS(data!A$3:A707))),"")</f>
        <v/>
      </c>
      <c r="B710" s="92" t="str">
        <f t="array" ref="B710">IFERROR(INDEX(data!B$3:B$3000, SMALL(IF(ISBLANK($F$3),IF(data!$D$3:$D$3000=$D$3,ROW(data!B$3:B$3000)-ROW(data!B$3)+1),IF(data!$D$3:$D$3000=$D$3,IF(data!$E$3:$E$3000=$F$3, ROW(data!B$3:B$3000)-ROW(data!B$3)+1))),ROWS(data!B$3:B707))),"")</f>
        <v/>
      </c>
      <c r="C710" s="92" t="str">
        <f t="array" ref="C710">IFERROR(INDEX(data!C$3:C$3000, SMALL(IF(ISBLANK($F$3),IF(data!$D$3:$D$3000=$D$3,ROW(data!C$3:C$3000)-ROW(data!C$3)+1),IF(data!$D$3:$D$3000=$D$3,IF(data!$E$3:$E$3000=$F$3, ROW(data!C$3:C$3000)-ROW(data!C$3)+1))),ROWS(data!C$3:C707))),"")</f>
        <v/>
      </c>
      <c r="D710" s="91" t="str">
        <f t="array" ref="D710">IFERROR(INDEX(data!E$3:E$3000, SMALL(IF(ISBLANK($F$3),IF(data!$D$3:$D$3000=$D$3,ROW(data!E$3:E$3000)-ROW(data!E$3)+1),IF(data!$D$3:$D$3000=$D$3,IF(data!$E$3:$E$3000=$F$3, ROW(data!E$3:E$3000)-ROW(data!E$3)+1))),ROWS(data!E$3:E707))),"")</f>
        <v/>
      </c>
      <c r="E710" s="85" t="str">
        <f t="array" ref="E710">IFERROR(INDEX(data!F$3:F$3000, SMALL(IF(ISBLANK($F$3),IF(data!$D$3:$D$3000=$D$3,ROW(data!F$3:F$3000)-ROW(data!F$3)+1),IF(data!$D$3:$D$3000=$D$3,IF(data!$E$3:$E$3000=$F$3, ROW(data!F$3:F$3000)-ROW(data!F$3)+1))),ROWS(data!F$3:F707))),"")</f>
        <v/>
      </c>
      <c r="F710" s="85" t="str">
        <f t="array" ref="F710">IFERROR(INDEX(data!G$3:G$3000, SMALL(IF(ISBLANK($F$3),IF(data!$D$3:$D$3000=$D$3,ROW(data!G$3:G$3000)-ROW(data!G$3)+1),IF(data!$D$3:$D$3000=$D$3,IF(data!$E$3:$E$3000=$F$3, ROW(data!G$3:G$3000)-ROW(data!G$3)+1))),ROWS(data!G$3:G707))),"")</f>
        <v/>
      </c>
      <c r="G710" s="85" t="str">
        <f t="shared" si="11"/>
        <v/>
      </c>
    </row>
    <row r="711" spans="1:7">
      <c r="A711" s="88" t="str">
        <f t="array" ref="A711">IFERROR(INDEX(data!A$3:A$3000, SMALL(IF(ISBLANK($F$3),IF(data!$D$3:$D$3000=$D$3,ROW(data!A$3:A$3000)-ROW(data!A$3)+1),IF(data!$D$3:$D$3000=$D$3,IF(data!$E$3:$E$3000=$F$3, ROW(data!A$3:A$3000)-ROW(data!A$3)+1))),ROWS(data!A$3:A708))),"")</f>
        <v/>
      </c>
      <c r="B711" s="89" t="str">
        <f t="array" ref="B711">IFERROR(INDEX(data!B$3:B$3000, SMALL(IF(ISBLANK($F$3),IF(data!$D$3:$D$3000=$D$3,ROW(data!B$3:B$3000)-ROW(data!B$3)+1),IF(data!$D$3:$D$3000=$D$3,IF(data!$E$3:$E$3000=$F$3, ROW(data!B$3:B$3000)-ROW(data!B$3)+1))),ROWS(data!B$3:B708))),"")</f>
        <v/>
      </c>
      <c r="C711" s="84" t="str">
        <f t="array" ref="C711">IFERROR(INDEX(data!C$3:C$3000, SMALL(IF(ISBLANK($F$3),IF(data!$D$3:$D$3000=$D$3,ROW(data!C$3:C$3000)-ROW(data!C$3)+1),IF(data!$D$3:$D$3000=$D$3,IF(data!$E$3:$E$3000=$F$3, ROW(data!C$3:C$3000)-ROW(data!C$3)+1))),ROWS(data!C$3:C708))),"")</f>
        <v/>
      </c>
      <c r="D711" s="90" t="str">
        <f t="array" ref="D711">IFERROR(INDEX(data!E$3:E$3000, SMALL(IF(ISBLANK($F$3),IF(data!$D$3:$D$3000=$D$3,ROW(data!E$3:E$3000)-ROW(data!E$3)+1),IF(data!$D$3:$D$3000=$D$3,IF(data!$E$3:$E$3000=$F$3, ROW(data!E$3:E$3000)-ROW(data!E$3)+1))),ROWS(data!E$3:E708))),"")</f>
        <v/>
      </c>
      <c r="E711" s="85" t="str">
        <f t="array" ref="E711">IFERROR(INDEX(data!F$3:F$3000, SMALL(IF(ISBLANK($F$3),IF(data!$D$3:$D$3000=$D$3,ROW(data!F$3:F$3000)-ROW(data!F$3)+1),IF(data!$D$3:$D$3000=$D$3,IF(data!$E$3:$E$3000=$F$3, ROW(data!F$3:F$3000)-ROW(data!F$3)+1))),ROWS(data!F$3:F708))),"")</f>
        <v/>
      </c>
      <c r="F711" s="85" t="str">
        <f t="array" ref="F711">IFERROR(INDEX(data!G$3:G$3000, SMALL(IF(ISBLANK($F$3),IF(data!$D$3:$D$3000=$D$3,ROW(data!G$3:G$3000)-ROW(data!G$3)+1),IF(data!$D$3:$D$3000=$D$3,IF(data!$E$3:$E$3000=$F$3, ROW(data!G$3:G$3000)-ROW(data!G$3)+1))),ROWS(data!G$3:G708))),"")</f>
        <v/>
      </c>
      <c r="G711" s="85" t="str">
        <f t="shared" si="11"/>
        <v/>
      </c>
    </row>
    <row r="712" spans="1:7">
      <c r="A712" s="91" t="str">
        <f t="array" ref="A712">IFERROR(INDEX(data!A$3:A$3000, SMALL(IF(ISBLANK($F$3),IF(data!$D$3:$D$3000=$D$3,ROW(data!A$3:A$3000)-ROW(data!A$3)+1),IF(data!$D$3:$D$3000=$D$3,IF(data!$E$3:$E$3000=$F$3, ROW(data!A$3:A$3000)-ROW(data!A$3)+1))),ROWS(data!A$3:A709))),"")</f>
        <v/>
      </c>
      <c r="B712" s="92" t="str">
        <f t="array" ref="B712">IFERROR(INDEX(data!B$3:B$3000, SMALL(IF(ISBLANK($F$3),IF(data!$D$3:$D$3000=$D$3,ROW(data!B$3:B$3000)-ROW(data!B$3)+1),IF(data!$D$3:$D$3000=$D$3,IF(data!$E$3:$E$3000=$F$3, ROW(data!B$3:B$3000)-ROW(data!B$3)+1))),ROWS(data!B$3:B709))),"")</f>
        <v/>
      </c>
      <c r="C712" s="92" t="str">
        <f t="array" ref="C712">IFERROR(INDEX(data!C$3:C$3000, SMALL(IF(ISBLANK($F$3),IF(data!$D$3:$D$3000=$D$3,ROW(data!C$3:C$3000)-ROW(data!C$3)+1),IF(data!$D$3:$D$3000=$D$3,IF(data!$E$3:$E$3000=$F$3, ROW(data!C$3:C$3000)-ROW(data!C$3)+1))),ROWS(data!C$3:C709))),"")</f>
        <v/>
      </c>
      <c r="D712" s="91" t="str">
        <f t="array" ref="D712">IFERROR(INDEX(data!E$3:E$3000, SMALL(IF(ISBLANK($F$3),IF(data!$D$3:$D$3000=$D$3,ROW(data!E$3:E$3000)-ROW(data!E$3)+1),IF(data!$D$3:$D$3000=$D$3,IF(data!$E$3:$E$3000=$F$3, ROW(data!E$3:E$3000)-ROW(data!E$3)+1))),ROWS(data!E$3:E709))),"")</f>
        <v/>
      </c>
      <c r="E712" s="85" t="str">
        <f t="array" ref="E712">IFERROR(INDEX(data!F$3:F$3000, SMALL(IF(ISBLANK($F$3),IF(data!$D$3:$D$3000=$D$3,ROW(data!F$3:F$3000)-ROW(data!F$3)+1),IF(data!$D$3:$D$3000=$D$3,IF(data!$E$3:$E$3000=$F$3, ROW(data!F$3:F$3000)-ROW(data!F$3)+1))),ROWS(data!F$3:F709))),"")</f>
        <v/>
      </c>
      <c r="F712" s="85" t="str">
        <f t="array" ref="F712">IFERROR(INDEX(data!G$3:G$3000, SMALL(IF(ISBLANK($F$3),IF(data!$D$3:$D$3000=$D$3,ROW(data!G$3:G$3000)-ROW(data!G$3)+1),IF(data!$D$3:$D$3000=$D$3,IF(data!$E$3:$E$3000=$F$3, ROW(data!G$3:G$3000)-ROW(data!G$3)+1))),ROWS(data!G$3:G709))),"")</f>
        <v/>
      </c>
      <c r="G712" s="85" t="str">
        <f t="shared" si="11"/>
        <v/>
      </c>
    </row>
    <row r="713" spans="1:7">
      <c r="A713" s="88" t="str">
        <f t="array" ref="A713">IFERROR(INDEX(data!A$3:A$3000, SMALL(IF(ISBLANK($F$3),IF(data!$D$3:$D$3000=$D$3,ROW(data!A$3:A$3000)-ROW(data!A$3)+1),IF(data!$D$3:$D$3000=$D$3,IF(data!$E$3:$E$3000=$F$3, ROW(data!A$3:A$3000)-ROW(data!A$3)+1))),ROWS(data!A$3:A710))),"")</f>
        <v/>
      </c>
      <c r="B713" s="89" t="str">
        <f t="array" ref="B713">IFERROR(INDEX(data!B$3:B$3000, SMALL(IF(ISBLANK($F$3),IF(data!$D$3:$D$3000=$D$3,ROW(data!B$3:B$3000)-ROW(data!B$3)+1),IF(data!$D$3:$D$3000=$D$3,IF(data!$E$3:$E$3000=$F$3, ROW(data!B$3:B$3000)-ROW(data!B$3)+1))),ROWS(data!B$3:B710))),"")</f>
        <v/>
      </c>
      <c r="C713" s="84" t="str">
        <f t="array" ref="C713">IFERROR(INDEX(data!C$3:C$3000, SMALL(IF(ISBLANK($F$3),IF(data!$D$3:$D$3000=$D$3,ROW(data!C$3:C$3000)-ROW(data!C$3)+1),IF(data!$D$3:$D$3000=$D$3,IF(data!$E$3:$E$3000=$F$3, ROW(data!C$3:C$3000)-ROW(data!C$3)+1))),ROWS(data!C$3:C710))),"")</f>
        <v/>
      </c>
      <c r="D713" s="90" t="str">
        <f t="array" ref="D713">IFERROR(INDEX(data!E$3:E$3000, SMALL(IF(ISBLANK($F$3),IF(data!$D$3:$D$3000=$D$3,ROW(data!E$3:E$3000)-ROW(data!E$3)+1),IF(data!$D$3:$D$3000=$D$3,IF(data!$E$3:$E$3000=$F$3, ROW(data!E$3:E$3000)-ROW(data!E$3)+1))),ROWS(data!E$3:E710))),"")</f>
        <v/>
      </c>
      <c r="E713" s="85" t="str">
        <f t="array" ref="E713">IFERROR(INDEX(data!F$3:F$3000, SMALL(IF(ISBLANK($F$3),IF(data!$D$3:$D$3000=$D$3,ROW(data!F$3:F$3000)-ROW(data!F$3)+1),IF(data!$D$3:$D$3000=$D$3,IF(data!$E$3:$E$3000=$F$3, ROW(data!F$3:F$3000)-ROW(data!F$3)+1))),ROWS(data!F$3:F710))),"")</f>
        <v/>
      </c>
      <c r="F713" s="85" t="str">
        <f t="array" ref="F713">IFERROR(INDEX(data!G$3:G$3000, SMALL(IF(ISBLANK($F$3),IF(data!$D$3:$D$3000=$D$3,ROW(data!G$3:G$3000)-ROW(data!G$3)+1),IF(data!$D$3:$D$3000=$D$3,IF(data!$E$3:$E$3000=$F$3, ROW(data!G$3:G$3000)-ROW(data!G$3)+1))),ROWS(data!G$3:G710))),"")</f>
        <v/>
      </c>
      <c r="G713" s="85" t="str">
        <f t="shared" si="11"/>
        <v/>
      </c>
    </row>
    <row r="714" spans="1:7">
      <c r="A714" s="91" t="str">
        <f t="array" ref="A714">IFERROR(INDEX(data!A$3:A$3000, SMALL(IF(ISBLANK($F$3),IF(data!$D$3:$D$3000=$D$3,ROW(data!A$3:A$3000)-ROW(data!A$3)+1),IF(data!$D$3:$D$3000=$D$3,IF(data!$E$3:$E$3000=$F$3, ROW(data!A$3:A$3000)-ROW(data!A$3)+1))),ROWS(data!A$3:A711))),"")</f>
        <v/>
      </c>
      <c r="B714" s="92" t="str">
        <f t="array" ref="B714">IFERROR(INDEX(data!B$3:B$3000, SMALL(IF(ISBLANK($F$3),IF(data!$D$3:$D$3000=$D$3,ROW(data!B$3:B$3000)-ROW(data!B$3)+1),IF(data!$D$3:$D$3000=$D$3,IF(data!$E$3:$E$3000=$F$3, ROW(data!B$3:B$3000)-ROW(data!B$3)+1))),ROWS(data!B$3:B711))),"")</f>
        <v/>
      </c>
      <c r="C714" s="92" t="str">
        <f t="array" ref="C714">IFERROR(INDEX(data!C$3:C$3000, SMALL(IF(ISBLANK($F$3),IF(data!$D$3:$D$3000=$D$3,ROW(data!C$3:C$3000)-ROW(data!C$3)+1),IF(data!$D$3:$D$3000=$D$3,IF(data!$E$3:$E$3000=$F$3, ROW(data!C$3:C$3000)-ROW(data!C$3)+1))),ROWS(data!C$3:C711))),"")</f>
        <v/>
      </c>
      <c r="D714" s="91" t="str">
        <f t="array" ref="D714">IFERROR(INDEX(data!E$3:E$3000, SMALL(IF(ISBLANK($F$3),IF(data!$D$3:$D$3000=$D$3,ROW(data!E$3:E$3000)-ROW(data!E$3)+1),IF(data!$D$3:$D$3000=$D$3,IF(data!$E$3:$E$3000=$F$3, ROW(data!E$3:E$3000)-ROW(data!E$3)+1))),ROWS(data!E$3:E711))),"")</f>
        <v/>
      </c>
      <c r="E714" s="85" t="str">
        <f t="array" ref="E714">IFERROR(INDEX(data!F$3:F$3000, SMALL(IF(ISBLANK($F$3),IF(data!$D$3:$D$3000=$D$3,ROW(data!F$3:F$3000)-ROW(data!F$3)+1),IF(data!$D$3:$D$3000=$D$3,IF(data!$E$3:$E$3000=$F$3, ROW(data!F$3:F$3000)-ROW(data!F$3)+1))),ROWS(data!F$3:F711))),"")</f>
        <v/>
      </c>
      <c r="F714" s="85" t="str">
        <f t="array" ref="F714">IFERROR(INDEX(data!G$3:G$3000, SMALL(IF(ISBLANK($F$3),IF(data!$D$3:$D$3000=$D$3,ROW(data!G$3:G$3000)-ROW(data!G$3)+1),IF(data!$D$3:$D$3000=$D$3,IF(data!$E$3:$E$3000=$F$3, ROW(data!G$3:G$3000)-ROW(data!G$3)+1))),ROWS(data!G$3:G711))),"")</f>
        <v/>
      </c>
      <c r="G714" s="85" t="str">
        <f t="shared" si="11"/>
        <v/>
      </c>
    </row>
    <row r="715" spans="1:7">
      <c r="A715" s="88" t="str">
        <f t="array" ref="A715">IFERROR(INDEX(data!A$3:A$3000, SMALL(IF(ISBLANK($F$3),IF(data!$D$3:$D$3000=$D$3,ROW(data!A$3:A$3000)-ROW(data!A$3)+1),IF(data!$D$3:$D$3000=$D$3,IF(data!$E$3:$E$3000=$F$3, ROW(data!A$3:A$3000)-ROW(data!A$3)+1))),ROWS(data!A$3:A712))),"")</f>
        <v/>
      </c>
      <c r="B715" s="89" t="str">
        <f t="array" ref="B715">IFERROR(INDEX(data!B$3:B$3000, SMALL(IF(ISBLANK($F$3),IF(data!$D$3:$D$3000=$D$3,ROW(data!B$3:B$3000)-ROW(data!B$3)+1),IF(data!$D$3:$D$3000=$D$3,IF(data!$E$3:$E$3000=$F$3, ROW(data!B$3:B$3000)-ROW(data!B$3)+1))),ROWS(data!B$3:B712))),"")</f>
        <v/>
      </c>
      <c r="C715" s="84" t="str">
        <f t="array" ref="C715">IFERROR(INDEX(data!C$3:C$3000, SMALL(IF(ISBLANK($F$3),IF(data!$D$3:$D$3000=$D$3,ROW(data!C$3:C$3000)-ROW(data!C$3)+1),IF(data!$D$3:$D$3000=$D$3,IF(data!$E$3:$E$3000=$F$3, ROW(data!C$3:C$3000)-ROW(data!C$3)+1))),ROWS(data!C$3:C712))),"")</f>
        <v/>
      </c>
      <c r="D715" s="90" t="str">
        <f t="array" ref="D715">IFERROR(INDEX(data!E$3:E$3000, SMALL(IF(ISBLANK($F$3),IF(data!$D$3:$D$3000=$D$3,ROW(data!E$3:E$3000)-ROW(data!E$3)+1),IF(data!$D$3:$D$3000=$D$3,IF(data!$E$3:$E$3000=$F$3, ROW(data!E$3:E$3000)-ROW(data!E$3)+1))),ROWS(data!E$3:E712))),"")</f>
        <v/>
      </c>
      <c r="E715" s="85" t="str">
        <f t="array" ref="E715">IFERROR(INDEX(data!F$3:F$3000, SMALL(IF(ISBLANK($F$3),IF(data!$D$3:$D$3000=$D$3,ROW(data!F$3:F$3000)-ROW(data!F$3)+1),IF(data!$D$3:$D$3000=$D$3,IF(data!$E$3:$E$3000=$F$3, ROW(data!F$3:F$3000)-ROW(data!F$3)+1))),ROWS(data!F$3:F712))),"")</f>
        <v/>
      </c>
      <c r="F715" s="85" t="str">
        <f t="array" ref="F715">IFERROR(INDEX(data!G$3:G$3000, SMALL(IF(ISBLANK($F$3),IF(data!$D$3:$D$3000=$D$3,ROW(data!G$3:G$3000)-ROW(data!G$3)+1),IF(data!$D$3:$D$3000=$D$3,IF(data!$E$3:$E$3000=$F$3, ROW(data!G$3:G$3000)-ROW(data!G$3)+1))),ROWS(data!G$3:G712))),"")</f>
        <v/>
      </c>
      <c r="G715" s="85" t="str">
        <f t="shared" si="11"/>
        <v/>
      </c>
    </row>
    <row r="716" spans="1:7">
      <c r="A716" s="91" t="str">
        <f t="array" ref="A716">IFERROR(INDEX(data!A$3:A$3000, SMALL(IF(ISBLANK($F$3),IF(data!$D$3:$D$3000=$D$3,ROW(data!A$3:A$3000)-ROW(data!A$3)+1),IF(data!$D$3:$D$3000=$D$3,IF(data!$E$3:$E$3000=$F$3, ROW(data!A$3:A$3000)-ROW(data!A$3)+1))),ROWS(data!A$3:A713))),"")</f>
        <v/>
      </c>
      <c r="B716" s="92" t="str">
        <f t="array" ref="B716">IFERROR(INDEX(data!B$3:B$3000, SMALL(IF(ISBLANK($F$3),IF(data!$D$3:$D$3000=$D$3,ROW(data!B$3:B$3000)-ROW(data!B$3)+1),IF(data!$D$3:$D$3000=$D$3,IF(data!$E$3:$E$3000=$F$3, ROW(data!B$3:B$3000)-ROW(data!B$3)+1))),ROWS(data!B$3:B713))),"")</f>
        <v/>
      </c>
      <c r="C716" s="92" t="str">
        <f t="array" ref="C716">IFERROR(INDEX(data!C$3:C$3000, SMALL(IF(ISBLANK($F$3),IF(data!$D$3:$D$3000=$D$3,ROW(data!C$3:C$3000)-ROW(data!C$3)+1),IF(data!$D$3:$D$3000=$D$3,IF(data!$E$3:$E$3000=$F$3, ROW(data!C$3:C$3000)-ROW(data!C$3)+1))),ROWS(data!C$3:C713))),"")</f>
        <v/>
      </c>
      <c r="D716" s="91" t="str">
        <f t="array" ref="D716">IFERROR(INDEX(data!E$3:E$3000, SMALL(IF(ISBLANK($F$3),IF(data!$D$3:$D$3000=$D$3,ROW(data!E$3:E$3000)-ROW(data!E$3)+1),IF(data!$D$3:$D$3000=$D$3,IF(data!$E$3:$E$3000=$F$3, ROW(data!E$3:E$3000)-ROW(data!E$3)+1))),ROWS(data!E$3:E713))),"")</f>
        <v/>
      </c>
      <c r="E716" s="85" t="str">
        <f t="array" ref="E716">IFERROR(INDEX(data!F$3:F$3000, SMALL(IF(ISBLANK($F$3),IF(data!$D$3:$D$3000=$D$3,ROW(data!F$3:F$3000)-ROW(data!F$3)+1),IF(data!$D$3:$D$3000=$D$3,IF(data!$E$3:$E$3000=$F$3, ROW(data!F$3:F$3000)-ROW(data!F$3)+1))),ROWS(data!F$3:F713))),"")</f>
        <v/>
      </c>
      <c r="F716" s="85" t="str">
        <f t="array" ref="F716">IFERROR(INDEX(data!G$3:G$3000, SMALL(IF(ISBLANK($F$3),IF(data!$D$3:$D$3000=$D$3,ROW(data!G$3:G$3000)-ROW(data!G$3)+1),IF(data!$D$3:$D$3000=$D$3,IF(data!$E$3:$E$3000=$F$3, ROW(data!G$3:G$3000)-ROW(data!G$3)+1))),ROWS(data!G$3:G713))),"")</f>
        <v/>
      </c>
      <c r="G716" s="85" t="str">
        <f t="shared" si="11"/>
        <v/>
      </c>
    </row>
    <row r="717" spans="1:7">
      <c r="A717" s="88" t="str">
        <f t="array" ref="A717">IFERROR(INDEX(data!A$3:A$3000, SMALL(IF(ISBLANK($F$3),IF(data!$D$3:$D$3000=$D$3,ROW(data!A$3:A$3000)-ROW(data!A$3)+1),IF(data!$D$3:$D$3000=$D$3,IF(data!$E$3:$E$3000=$F$3, ROW(data!A$3:A$3000)-ROW(data!A$3)+1))),ROWS(data!A$3:A714))),"")</f>
        <v/>
      </c>
      <c r="B717" s="89" t="str">
        <f t="array" ref="B717">IFERROR(INDEX(data!B$3:B$3000, SMALL(IF(ISBLANK($F$3),IF(data!$D$3:$D$3000=$D$3,ROW(data!B$3:B$3000)-ROW(data!B$3)+1),IF(data!$D$3:$D$3000=$D$3,IF(data!$E$3:$E$3000=$F$3, ROW(data!B$3:B$3000)-ROW(data!B$3)+1))),ROWS(data!B$3:B714))),"")</f>
        <v/>
      </c>
      <c r="C717" s="84" t="str">
        <f t="array" ref="C717">IFERROR(INDEX(data!C$3:C$3000, SMALL(IF(ISBLANK($F$3),IF(data!$D$3:$D$3000=$D$3,ROW(data!C$3:C$3000)-ROW(data!C$3)+1),IF(data!$D$3:$D$3000=$D$3,IF(data!$E$3:$E$3000=$F$3, ROW(data!C$3:C$3000)-ROW(data!C$3)+1))),ROWS(data!C$3:C714))),"")</f>
        <v/>
      </c>
      <c r="D717" s="90" t="str">
        <f t="array" ref="D717">IFERROR(INDEX(data!E$3:E$3000, SMALL(IF(ISBLANK($F$3),IF(data!$D$3:$D$3000=$D$3,ROW(data!E$3:E$3000)-ROW(data!E$3)+1),IF(data!$D$3:$D$3000=$D$3,IF(data!$E$3:$E$3000=$F$3, ROW(data!E$3:E$3000)-ROW(data!E$3)+1))),ROWS(data!E$3:E714))),"")</f>
        <v/>
      </c>
      <c r="E717" s="85" t="str">
        <f t="array" ref="E717">IFERROR(INDEX(data!F$3:F$3000, SMALL(IF(ISBLANK($F$3),IF(data!$D$3:$D$3000=$D$3,ROW(data!F$3:F$3000)-ROW(data!F$3)+1),IF(data!$D$3:$D$3000=$D$3,IF(data!$E$3:$E$3000=$F$3, ROW(data!F$3:F$3000)-ROW(data!F$3)+1))),ROWS(data!F$3:F714))),"")</f>
        <v/>
      </c>
      <c r="F717" s="85" t="str">
        <f t="array" ref="F717">IFERROR(INDEX(data!G$3:G$3000, SMALL(IF(ISBLANK($F$3),IF(data!$D$3:$D$3000=$D$3,ROW(data!G$3:G$3000)-ROW(data!G$3)+1),IF(data!$D$3:$D$3000=$D$3,IF(data!$E$3:$E$3000=$F$3, ROW(data!G$3:G$3000)-ROW(data!G$3)+1))),ROWS(data!G$3:G714))),"")</f>
        <v/>
      </c>
      <c r="G717" s="85" t="str">
        <f t="shared" si="11"/>
        <v/>
      </c>
    </row>
    <row r="718" spans="1:7">
      <c r="A718" s="91" t="str">
        <f t="array" ref="A718">IFERROR(INDEX(data!A$3:A$3000, SMALL(IF(ISBLANK($F$3),IF(data!$D$3:$D$3000=$D$3,ROW(data!A$3:A$3000)-ROW(data!A$3)+1),IF(data!$D$3:$D$3000=$D$3,IF(data!$E$3:$E$3000=$F$3, ROW(data!A$3:A$3000)-ROW(data!A$3)+1))),ROWS(data!A$3:A715))),"")</f>
        <v/>
      </c>
      <c r="B718" s="92" t="str">
        <f t="array" ref="B718">IFERROR(INDEX(data!B$3:B$3000, SMALL(IF(ISBLANK($F$3),IF(data!$D$3:$D$3000=$D$3,ROW(data!B$3:B$3000)-ROW(data!B$3)+1),IF(data!$D$3:$D$3000=$D$3,IF(data!$E$3:$E$3000=$F$3, ROW(data!B$3:B$3000)-ROW(data!B$3)+1))),ROWS(data!B$3:B715))),"")</f>
        <v/>
      </c>
      <c r="C718" s="92" t="str">
        <f t="array" ref="C718">IFERROR(INDEX(data!C$3:C$3000, SMALL(IF(ISBLANK($F$3),IF(data!$D$3:$D$3000=$D$3,ROW(data!C$3:C$3000)-ROW(data!C$3)+1),IF(data!$D$3:$D$3000=$D$3,IF(data!$E$3:$E$3000=$F$3, ROW(data!C$3:C$3000)-ROW(data!C$3)+1))),ROWS(data!C$3:C715))),"")</f>
        <v/>
      </c>
      <c r="D718" s="91" t="str">
        <f t="array" ref="D718">IFERROR(INDEX(data!E$3:E$3000, SMALL(IF(ISBLANK($F$3),IF(data!$D$3:$D$3000=$D$3,ROW(data!E$3:E$3000)-ROW(data!E$3)+1),IF(data!$D$3:$D$3000=$D$3,IF(data!$E$3:$E$3000=$F$3, ROW(data!E$3:E$3000)-ROW(data!E$3)+1))),ROWS(data!E$3:E715))),"")</f>
        <v/>
      </c>
      <c r="E718" s="85" t="str">
        <f t="array" ref="E718">IFERROR(INDEX(data!F$3:F$3000, SMALL(IF(ISBLANK($F$3),IF(data!$D$3:$D$3000=$D$3,ROW(data!F$3:F$3000)-ROW(data!F$3)+1),IF(data!$D$3:$D$3000=$D$3,IF(data!$E$3:$E$3000=$F$3, ROW(data!F$3:F$3000)-ROW(data!F$3)+1))),ROWS(data!F$3:F715))),"")</f>
        <v/>
      </c>
      <c r="F718" s="85" t="str">
        <f t="array" ref="F718">IFERROR(INDEX(data!G$3:G$3000, SMALL(IF(ISBLANK($F$3),IF(data!$D$3:$D$3000=$D$3,ROW(data!G$3:G$3000)-ROW(data!G$3)+1),IF(data!$D$3:$D$3000=$D$3,IF(data!$E$3:$E$3000=$F$3, ROW(data!G$3:G$3000)-ROW(data!G$3)+1))),ROWS(data!G$3:G715))),"")</f>
        <v/>
      </c>
      <c r="G718" s="85" t="str">
        <f t="shared" si="11"/>
        <v/>
      </c>
    </row>
    <row r="719" spans="1:7">
      <c r="A719" s="88" t="str">
        <f t="array" ref="A719">IFERROR(INDEX(data!A$3:A$3000, SMALL(IF(ISBLANK($F$3),IF(data!$D$3:$D$3000=$D$3,ROW(data!A$3:A$3000)-ROW(data!A$3)+1),IF(data!$D$3:$D$3000=$D$3,IF(data!$E$3:$E$3000=$F$3, ROW(data!A$3:A$3000)-ROW(data!A$3)+1))),ROWS(data!A$3:A716))),"")</f>
        <v/>
      </c>
      <c r="B719" s="89" t="str">
        <f t="array" ref="B719">IFERROR(INDEX(data!B$3:B$3000, SMALL(IF(ISBLANK($F$3),IF(data!$D$3:$D$3000=$D$3,ROW(data!B$3:B$3000)-ROW(data!B$3)+1),IF(data!$D$3:$D$3000=$D$3,IF(data!$E$3:$E$3000=$F$3, ROW(data!B$3:B$3000)-ROW(data!B$3)+1))),ROWS(data!B$3:B716))),"")</f>
        <v/>
      </c>
      <c r="C719" s="84" t="str">
        <f t="array" ref="C719">IFERROR(INDEX(data!C$3:C$3000, SMALL(IF(ISBLANK($F$3),IF(data!$D$3:$D$3000=$D$3,ROW(data!C$3:C$3000)-ROW(data!C$3)+1),IF(data!$D$3:$D$3000=$D$3,IF(data!$E$3:$E$3000=$F$3, ROW(data!C$3:C$3000)-ROW(data!C$3)+1))),ROWS(data!C$3:C716))),"")</f>
        <v/>
      </c>
      <c r="D719" s="90" t="str">
        <f t="array" ref="D719">IFERROR(INDEX(data!E$3:E$3000, SMALL(IF(ISBLANK($F$3),IF(data!$D$3:$D$3000=$D$3,ROW(data!E$3:E$3000)-ROW(data!E$3)+1),IF(data!$D$3:$D$3000=$D$3,IF(data!$E$3:$E$3000=$F$3, ROW(data!E$3:E$3000)-ROW(data!E$3)+1))),ROWS(data!E$3:E716))),"")</f>
        <v/>
      </c>
      <c r="E719" s="85" t="str">
        <f t="array" ref="E719">IFERROR(INDEX(data!F$3:F$3000, SMALL(IF(ISBLANK($F$3),IF(data!$D$3:$D$3000=$D$3,ROW(data!F$3:F$3000)-ROW(data!F$3)+1),IF(data!$D$3:$D$3000=$D$3,IF(data!$E$3:$E$3000=$F$3, ROW(data!F$3:F$3000)-ROW(data!F$3)+1))),ROWS(data!F$3:F716))),"")</f>
        <v/>
      </c>
      <c r="F719" s="85" t="str">
        <f t="array" ref="F719">IFERROR(INDEX(data!G$3:G$3000, SMALL(IF(ISBLANK($F$3),IF(data!$D$3:$D$3000=$D$3,ROW(data!G$3:G$3000)-ROW(data!G$3)+1),IF(data!$D$3:$D$3000=$D$3,IF(data!$E$3:$E$3000=$F$3, ROW(data!G$3:G$3000)-ROW(data!G$3)+1))),ROWS(data!G$3:G716))),"")</f>
        <v/>
      </c>
      <c r="G719" s="85" t="str">
        <f t="shared" si="11"/>
        <v/>
      </c>
    </row>
    <row r="720" spans="1:7">
      <c r="A720" s="91" t="str">
        <f t="array" ref="A720">IFERROR(INDEX(data!A$3:A$3000, SMALL(IF(ISBLANK($F$3),IF(data!$D$3:$D$3000=$D$3,ROW(data!A$3:A$3000)-ROW(data!A$3)+1),IF(data!$D$3:$D$3000=$D$3,IF(data!$E$3:$E$3000=$F$3, ROW(data!A$3:A$3000)-ROW(data!A$3)+1))),ROWS(data!A$3:A717))),"")</f>
        <v/>
      </c>
      <c r="B720" s="92" t="str">
        <f t="array" ref="B720">IFERROR(INDEX(data!B$3:B$3000, SMALL(IF(ISBLANK($F$3),IF(data!$D$3:$D$3000=$D$3,ROW(data!B$3:B$3000)-ROW(data!B$3)+1),IF(data!$D$3:$D$3000=$D$3,IF(data!$E$3:$E$3000=$F$3, ROW(data!B$3:B$3000)-ROW(data!B$3)+1))),ROWS(data!B$3:B717))),"")</f>
        <v/>
      </c>
      <c r="C720" s="92" t="str">
        <f t="array" ref="C720">IFERROR(INDEX(data!C$3:C$3000, SMALL(IF(ISBLANK($F$3),IF(data!$D$3:$D$3000=$D$3,ROW(data!C$3:C$3000)-ROW(data!C$3)+1),IF(data!$D$3:$D$3000=$D$3,IF(data!$E$3:$E$3000=$F$3, ROW(data!C$3:C$3000)-ROW(data!C$3)+1))),ROWS(data!C$3:C717))),"")</f>
        <v/>
      </c>
      <c r="D720" s="91" t="str">
        <f t="array" ref="D720">IFERROR(INDEX(data!E$3:E$3000, SMALL(IF(ISBLANK($F$3),IF(data!$D$3:$D$3000=$D$3,ROW(data!E$3:E$3000)-ROW(data!E$3)+1),IF(data!$D$3:$D$3000=$D$3,IF(data!$E$3:$E$3000=$F$3, ROW(data!E$3:E$3000)-ROW(data!E$3)+1))),ROWS(data!E$3:E717))),"")</f>
        <v/>
      </c>
      <c r="E720" s="85" t="str">
        <f t="array" ref="E720">IFERROR(INDEX(data!F$3:F$3000, SMALL(IF(ISBLANK($F$3),IF(data!$D$3:$D$3000=$D$3,ROW(data!F$3:F$3000)-ROW(data!F$3)+1),IF(data!$D$3:$D$3000=$D$3,IF(data!$E$3:$E$3000=$F$3, ROW(data!F$3:F$3000)-ROW(data!F$3)+1))),ROWS(data!F$3:F717))),"")</f>
        <v/>
      </c>
      <c r="F720" s="85" t="str">
        <f t="array" ref="F720">IFERROR(INDEX(data!G$3:G$3000, SMALL(IF(ISBLANK($F$3),IF(data!$D$3:$D$3000=$D$3,ROW(data!G$3:G$3000)-ROW(data!G$3)+1),IF(data!$D$3:$D$3000=$D$3,IF(data!$E$3:$E$3000=$F$3, ROW(data!G$3:G$3000)-ROW(data!G$3)+1))),ROWS(data!G$3:G717))),"")</f>
        <v/>
      </c>
      <c r="G720" s="85" t="str">
        <f t="shared" si="11"/>
        <v/>
      </c>
    </row>
    <row r="721" spans="1:7">
      <c r="A721" s="88" t="str">
        <f t="array" ref="A721">IFERROR(INDEX(data!A$3:A$3000, SMALL(IF(ISBLANK($F$3),IF(data!$D$3:$D$3000=$D$3,ROW(data!A$3:A$3000)-ROW(data!A$3)+1),IF(data!$D$3:$D$3000=$D$3,IF(data!$E$3:$E$3000=$F$3, ROW(data!A$3:A$3000)-ROW(data!A$3)+1))),ROWS(data!A$3:A718))),"")</f>
        <v/>
      </c>
      <c r="B721" s="89" t="str">
        <f t="array" ref="B721">IFERROR(INDEX(data!B$3:B$3000, SMALL(IF(ISBLANK($F$3),IF(data!$D$3:$D$3000=$D$3,ROW(data!B$3:B$3000)-ROW(data!B$3)+1),IF(data!$D$3:$D$3000=$D$3,IF(data!$E$3:$E$3000=$F$3, ROW(data!B$3:B$3000)-ROW(data!B$3)+1))),ROWS(data!B$3:B718))),"")</f>
        <v/>
      </c>
      <c r="C721" s="84" t="str">
        <f t="array" ref="C721">IFERROR(INDEX(data!C$3:C$3000, SMALL(IF(ISBLANK($F$3),IF(data!$D$3:$D$3000=$D$3,ROW(data!C$3:C$3000)-ROW(data!C$3)+1),IF(data!$D$3:$D$3000=$D$3,IF(data!$E$3:$E$3000=$F$3, ROW(data!C$3:C$3000)-ROW(data!C$3)+1))),ROWS(data!C$3:C718))),"")</f>
        <v/>
      </c>
      <c r="D721" s="90" t="str">
        <f t="array" ref="D721">IFERROR(INDEX(data!E$3:E$3000, SMALL(IF(ISBLANK($F$3),IF(data!$D$3:$D$3000=$D$3,ROW(data!E$3:E$3000)-ROW(data!E$3)+1),IF(data!$D$3:$D$3000=$D$3,IF(data!$E$3:$E$3000=$F$3, ROW(data!E$3:E$3000)-ROW(data!E$3)+1))),ROWS(data!E$3:E718))),"")</f>
        <v/>
      </c>
      <c r="E721" s="85" t="str">
        <f t="array" ref="E721">IFERROR(INDEX(data!F$3:F$3000, SMALL(IF(ISBLANK($F$3),IF(data!$D$3:$D$3000=$D$3,ROW(data!F$3:F$3000)-ROW(data!F$3)+1),IF(data!$D$3:$D$3000=$D$3,IF(data!$E$3:$E$3000=$F$3, ROW(data!F$3:F$3000)-ROW(data!F$3)+1))),ROWS(data!F$3:F718))),"")</f>
        <v/>
      </c>
      <c r="F721" s="85" t="str">
        <f t="array" ref="F721">IFERROR(INDEX(data!G$3:G$3000, SMALL(IF(ISBLANK($F$3),IF(data!$D$3:$D$3000=$D$3,ROW(data!G$3:G$3000)-ROW(data!G$3)+1),IF(data!$D$3:$D$3000=$D$3,IF(data!$E$3:$E$3000=$F$3, ROW(data!G$3:G$3000)-ROW(data!G$3)+1))),ROWS(data!G$3:G718))),"")</f>
        <v/>
      </c>
      <c r="G721" s="85" t="str">
        <f t="shared" si="11"/>
        <v/>
      </c>
    </row>
    <row r="722" spans="1:7">
      <c r="A722" s="91" t="str">
        <f t="array" ref="A722">IFERROR(INDEX(data!A$3:A$3000, SMALL(IF(ISBLANK($F$3),IF(data!$D$3:$D$3000=$D$3,ROW(data!A$3:A$3000)-ROW(data!A$3)+1),IF(data!$D$3:$D$3000=$D$3,IF(data!$E$3:$E$3000=$F$3, ROW(data!A$3:A$3000)-ROW(data!A$3)+1))),ROWS(data!A$3:A719))),"")</f>
        <v/>
      </c>
      <c r="B722" s="92" t="str">
        <f t="array" ref="B722">IFERROR(INDEX(data!B$3:B$3000, SMALL(IF(ISBLANK($F$3),IF(data!$D$3:$D$3000=$D$3,ROW(data!B$3:B$3000)-ROW(data!B$3)+1),IF(data!$D$3:$D$3000=$D$3,IF(data!$E$3:$E$3000=$F$3, ROW(data!B$3:B$3000)-ROW(data!B$3)+1))),ROWS(data!B$3:B719))),"")</f>
        <v/>
      </c>
      <c r="C722" s="92" t="str">
        <f t="array" ref="C722">IFERROR(INDEX(data!C$3:C$3000, SMALL(IF(ISBLANK($F$3),IF(data!$D$3:$D$3000=$D$3,ROW(data!C$3:C$3000)-ROW(data!C$3)+1),IF(data!$D$3:$D$3000=$D$3,IF(data!$E$3:$E$3000=$F$3, ROW(data!C$3:C$3000)-ROW(data!C$3)+1))),ROWS(data!C$3:C719))),"")</f>
        <v/>
      </c>
      <c r="D722" s="91" t="str">
        <f t="array" ref="D722">IFERROR(INDEX(data!E$3:E$3000, SMALL(IF(ISBLANK($F$3),IF(data!$D$3:$D$3000=$D$3,ROW(data!E$3:E$3000)-ROW(data!E$3)+1),IF(data!$D$3:$D$3000=$D$3,IF(data!$E$3:$E$3000=$F$3, ROW(data!E$3:E$3000)-ROW(data!E$3)+1))),ROWS(data!E$3:E719))),"")</f>
        <v/>
      </c>
      <c r="E722" s="85" t="str">
        <f t="array" ref="E722">IFERROR(INDEX(data!F$3:F$3000, SMALL(IF(ISBLANK($F$3),IF(data!$D$3:$D$3000=$D$3,ROW(data!F$3:F$3000)-ROW(data!F$3)+1),IF(data!$D$3:$D$3000=$D$3,IF(data!$E$3:$E$3000=$F$3, ROW(data!F$3:F$3000)-ROW(data!F$3)+1))),ROWS(data!F$3:F719))),"")</f>
        <v/>
      </c>
      <c r="F722" s="85" t="str">
        <f t="array" ref="F722">IFERROR(INDEX(data!G$3:G$3000, SMALL(IF(ISBLANK($F$3),IF(data!$D$3:$D$3000=$D$3,ROW(data!G$3:G$3000)-ROW(data!G$3)+1),IF(data!$D$3:$D$3000=$D$3,IF(data!$E$3:$E$3000=$F$3, ROW(data!G$3:G$3000)-ROW(data!G$3)+1))),ROWS(data!G$3:G719))),"")</f>
        <v/>
      </c>
      <c r="G722" s="85" t="str">
        <f t="shared" si="11"/>
        <v/>
      </c>
    </row>
    <row r="723" spans="1:7">
      <c r="A723" s="88" t="str">
        <f t="array" ref="A723">IFERROR(INDEX(data!A$3:A$3000, SMALL(IF(ISBLANK($F$3),IF(data!$D$3:$D$3000=$D$3,ROW(data!A$3:A$3000)-ROW(data!A$3)+1),IF(data!$D$3:$D$3000=$D$3,IF(data!$E$3:$E$3000=$F$3, ROW(data!A$3:A$3000)-ROW(data!A$3)+1))),ROWS(data!A$3:A720))),"")</f>
        <v/>
      </c>
      <c r="B723" s="89" t="str">
        <f t="array" ref="B723">IFERROR(INDEX(data!B$3:B$3000, SMALL(IF(ISBLANK($F$3),IF(data!$D$3:$D$3000=$D$3,ROW(data!B$3:B$3000)-ROW(data!B$3)+1),IF(data!$D$3:$D$3000=$D$3,IF(data!$E$3:$E$3000=$F$3, ROW(data!B$3:B$3000)-ROW(data!B$3)+1))),ROWS(data!B$3:B720))),"")</f>
        <v/>
      </c>
      <c r="C723" s="84" t="str">
        <f t="array" ref="C723">IFERROR(INDEX(data!C$3:C$3000, SMALL(IF(ISBLANK($F$3),IF(data!$D$3:$D$3000=$D$3,ROW(data!C$3:C$3000)-ROW(data!C$3)+1),IF(data!$D$3:$D$3000=$D$3,IF(data!$E$3:$E$3000=$F$3, ROW(data!C$3:C$3000)-ROW(data!C$3)+1))),ROWS(data!C$3:C720))),"")</f>
        <v/>
      </c>
      <c r="D723" s="90" t="str">
        <f t="array" ref="D723">IFERROR(INDEX(data!E$3:E$3000, SMALL(IF(ISBLANK($F$3),IF(data!$D$3:$D$3000=$D$3,ROW(data!E$3:E$3000)-ROW(data!E$3)+1),IF(data!$D$3:$D$3000=$D$3,IF(data!$E$3:$E$3000=$F$3, ROW(data!E$3:E$3000)-ROW(data!E$3)+1))),ROWS(data!E$3:E720))),"")</f>
        <v/>
      </c>
      <c r="E723" s="85" t="str">
        <f t="array" ref="E723">IFERROR(INDEX(data!F$3:F$3000, SMALL(IF(ISBLANK($F$3),IF(data!$D$3:$D$3000=$D$3,ROW(data!F$3:F$3000)-ROW(data!F$3)+1),IF(data!$D$3:$D$3000=$D$3,IF(data!$E$3:$E$3000=$F$3, ROW(data!F$3:F$3000)-ROW(data!F$3)+1))),ROWS(data!F$3:F720))),"")</f>
        <v/>
      </c>
      <c r="F723" s="85" t="str">
        <f t="array" ref="F723">IFERROR(INDEX(data!G$3:G$3000, SMALL(IF(ISBLANK($F$3),IF(data!$D$3:$D$3000=$D$3,ROW(data!G$3:G$3000)-ROW(data!G$3)+1),IF(data!$D$3:$D$3000=$D$3,IF(data!$E$3:$E$3000=$F$3, ROW(data!G$3:G$3000)-ROW(data!G$3)+1))),ROWS(data!G$3:G720))),"")</f>
        <v/>
      </c>
      <c r="G723" s="85" t="str">
        <f t="shared" si="11"/>
        <v/>
      </c>
    </row>
    <row r="724" spans="1:7">
      <c r="A724" s="91" t="str">
        <f t="array" ref="A724">IFERROR(INDEX(data!A$3:A$3000, SMALL(IF(ISBLANK($F$3),IF(data!$D$3:$D$3000=$D$3,ROW(data!A$3:A$3000)-ROW(data!A$3)+1),IF(data!$D$3:$D$3000=$D$3,IF(data!$E$3:$E$3000=$F$3, ROW(data!A$3:A$3000)-ROW(data!A$3)+1))),ROWS(data!A$3:A721))),"")</f>
        <v/>
      </c>
      <c r="B724" s="92" t="str">
        <f t="array" ref="B724">IFERROR(INDEX(data!B$3:B$3000, SMALL(IF(ISBLANK($F$3),IF(data!$D$3:$D$3000=$D$3,ROW(data!B$3:B$3000)-ROW(data!B$3)+1),IF(data!$D$3:$D$3000=$D$3,IF(data!$E$3:$E$3000=$F$3, ROW(data!B$3:B$3000)-ROW(data!B$3)+1))),ROWS(data!B$3:B721))),"")</f>
        <v/>
      </c>
      <c r="C724" s="92" t="str">
        <f t="array" ref="C724">IFERROR(INDEX(data!C$3:C$3000, SMALL(IF(ISBLANK($F$3),IF(data!$D$3:$D$3000=$D$3,ROW(data!C$3:C$3000)-ROW(data!C$3)+1),IF(data!$D$3:$D$3000=$D$3,IF(data!$E$3:$E$3000=$F$3, ROW(data!C$3:C$3000)-ROW(data!C$3)+1))),ROWS(data!C$3:C721))),"")</f>
        <v/>
      </c>
      <c r="D724" s="91" t="str">
        <f t="array" ref="D724">IFERROR(INDEX(data!E$3:E$3000, SMALL(IF(ISBLANK($F$3),IF(data!$D$3:$D$3000=$D$3,ROW(data!E$3:E$3000)-ROW(data!E$3)+1),IF(data!$D$3:$D$3000=$D$3,IF(data!$E$3:$E$3000=$F$3, ROW(data!E$3:E$3000)-ROW(data!E$3)+1))),ROWS(data!E$3:E721))),"")</f>
        <v/>
      </c>
      <c r="E724" s="85" t="str">
        <f t="array" ref="E724">IFERROR(INDEX(data!F$3:F$3000, SMALL(IF(ISBLANK($F$3),IF(data!$D$3:$D$3000=$D$3,ROW(data!F$3:F$3000)-ROW(data!F$3)+1),IF(data!$D$3:$D$3000=$D$3,IF(data!$E$3:$E$3000=$F$3, ROW(data!F$3:F$3000)-ROW(data!F$3)+1))),ROWS(data!F$3:F721))),"")</f>
        <v/>
      </c>
      <c r="F724" s="85" t="str">
        <f t="array" ref="F724">IFERROR(INDEX(data!G$3:G$3000, SMALL(IF(ISBLANK($F$3),IF(data!$D$3:$D$3000=$D$3,ROW(data!G$3:G$3000)-ROW(data!G$3)+1),IF(data!$D$3:$D$3000=$D$3,IF(data!$E$3:$E$3000=$F$3, ROW(data!G$3:G$3000)-ROW(data!G$3)+1))),ROWS(data!G$3:G721))),"")</f>
        <v/>
      </c>
      <c r="G724" s="85" t="str">
        <f t="shared" si="11"/>
        <v/>
      </c>
    </row>
    <row r="725" spans="1:7">
      <c r="A725" s="88" t="str">
        <f t="array" ref="A725">IFERROR(INDEX(data!A$3:A$3000, SMALL(IF(ISBLANK($F$3),IF(data!$D$3:$D$3000=$D$3,ROW(data!A$3:A$3000)-ROW(data!A$3)+1),IF(data!$D$3:$D$3000=$D$3,IF(data!$E$3:$E$3000=$F$3, ROW(data!A$3:A$3000)-ROW(data!A$3)+1))),ROWS(data!A$3:A722))),"")</f>
        <v/>
      </c>
      <c r="B725" s="89" t="str">
        <f t="array" ref="B725">IFERROR(INDEX(data!B$3:B$3000, SMALL(IF(ISBLANK($F$3),IF(data!$D$3:$D$3000=$D$3,ROW(data!B$3:B$3000)-ROW(data!B$3)+1),IF(data!$D$3:$D$3000=$D$3,IF(data!$E$3:$E$3000=$F$3, ROW(data!B$3:B$3000)-ROW(data!B$3)+1))),ROWS(data!B$3:B722))),"")</f>
        <v/>
      </c>
      <c r="C725" s="84" t="str">
        <f t="array" ref="C725">IFERROR(INDEX(data!C$3:C$3000, SMALL(IF(ISBLANK($F$3),IF(data!$D$3:$D$3000=$D$3,ROW(data!C$3:C$3000)-ROW(data!C$3)+1),IF(data!$D$3:$D$3000=$D$3,IF(data!$E$3:$E$3000=$F$3, ROW(data!C$3:C$3000)-ROW(data!C$3)+1))),ROWS(data!C$3:C722))),"")</f>
        <v/>
      </c>
      <c r="D725" s="90" t="str">
        <f t="array" ref="D725">IFERROR(INDEX(data!E$3:E$3000, SMALL(IF(ISBLANK($F$3),IF(data!$D$3:$D$3000=$D$3,ROW(data!E$3:E$3000)-ROW(data!E$3)+1),IF(data!$D$3:$D$3000=$D$3,IF(data!$E$3:$E$3000=$F$3, ROW(data!E$3:E$3000)-ROW(data!E$3)+1))),ROWS(data!E$3:E722))),"")</f>
        <v/>
      </c>
      <c r="E725" s="85" t="str">
        <f t="array" ref="E725">IFERROR(INDEX(data!F$3:F$3000, SMALL(IF(ISBLANK($F$3),IF(data!$D$3:$D$3000=$D$3,ROW(data!F$3:F$3000)-ROW(data!F$3)+1),IF(data!$D$3:$D$3000=$D$3,IF(data!$E$3:$E$3000=$F$3, ROW(data!F$3:F$3000)-ROW(data!F$3)+1))),ROWS(data!F$3:F722))),"")</f>
        <v/>
      </c>
      <c r="F725" s="85" t="str">
        <f t="array" ref="F725">IFERROR(INDEX(data!G$3:G$3000, SMALL(IF(ISBLANK($F$3),IF(data!$D$3:$D$3000=$D$3,ROW(data!G$3:G$3000)-ROW(data!G$3)+1),IF(data!$D$3:$D$3000=$D$3,IF(data!$E$3:$E$3000=$F$3, ROW(data!G$3:G$3000)-ROW(data!G$3)+1))),ROWS(data!G$3:G722))),"")</f>
        <v/>
      </c>
      <c r="G725" s="85" t="str">
        <f t="shared" si="11"/>
        <v/>
      </c>
    </row>
    <row r="726" spans="1:7">
      <c r="A726" s="91" t="str">
        <f t="array" ref="A726">IFERROR(INDEX(data!A$3:A$3000, SMALL(IF(ISBLANK($F$3),IF(data!$D$3:$D$3000=$D$3,ROW(data!A$3:A$3000)-ROW(data!A$3)+1),IF(data!$D$3:$D$3000=$D$3,IF(data!$E$3:$E$3000=$F$3, ROW(data!A$3:A$3000)-ROW(data!A$3)+1))),ROWS(data!A$3:A723))),"")</f>
        <v/>
      </c>
      <c r="B726" s="92" t="str">
        <f t="array" ref="B726">IFERROR(INDEX(data!B$3:B$3000, SMALL(IF(ISBLANK($F$3),IF(data!$D$3:$D$3000=$D$3,ROW(data!B$3:B$3000)-ROW(data!B$3)+1),IF(data!$D$3:$D$3000=$D$3,IF(data!$E$3:$E$3000=$F$3, ROW(data!B$3:B$3000)-ROW(data!B$3)+1))),ROWS(data!B$3:B723))),"")</f>
        <v/>
      </c>
      <c r="C726" s="92" t="str">
        <f t="array" ref="C726">IFERROR(INDEX(data!C$3:C$3000, SMALL(IF(ISBLANK($F$3),IF(data!$D$3:$D$3000=$D$3,ROW(data!C$3:C$3000)-ROW(data!C$3)+1),IF(data!$D$3:$D$3000=$D$3,IF(data!$E$3:$E$3000=$F$3, ROW(data!C$3:C$3000)-ROW(data!C$3)+1))),ROWS(data!C$3:C723))),"")</f>
        <v/>
      </c>
      <c r="D726" s="91" t="str">
        <f t="array" ref="D726">IFERROR(INDEX(data!E$3:E$3000, SMALL(IF(ISBLANK($F$3),IF(data!$D$3:$D$3000=$D$3,ROW(data!E$3:E$3000)-ROW(data!E$3)+1),IF(data!$D$3:$D$3000=$D$3,IF(data!$E$3:$E$3000=$F$3, ROW(data!E$3:E$3000)-ROW(data!E$3)+1))),ROWS(data!E$3:E723))),"")</f>
        <v/>
      </c>
      <c r="E726" s="85" t="str">
        <f t="array" ref="E726">IFERROR(INDEX(data!F$3:F$3000, SMALL(IF(ISBLANK($F$3),IF(data!$D$3:$D$3000=$D$3,ROW(data!F$3:F$3000)-ROW(data!F$3)+1),IF(data!$D$3:$D$3000=$D$3,IF(data!$E$3:$E$3000=$F$3, ROW(data!F$3:F$3000)-ROW(data!F$3)+1))),ROWS(data!F$3:F723))),"")</f>
        <v/>
      </c>
      <c r="F726" s="85" t="str">
        <f t="array" ref="F726">IFERROR(INDEX(data!G$3:G$3000, SMALL(IF(ISBLANK($F$3),IF(data!$D$3:$D$3000=$D$3,ROW(data!G$3:G$3000)-ROW(data!G$3)+1),IF(data!$D$3:$D$3000=$D$3,IF(data!$E$3:$E$3000=$F$3, ROW(data!G$3:G$3000)-ROW(data!G$3)+1))),ROWS(data!G$3:G723))),"")</f>
        <v/>
      </c>
      <c r="G726" s="85" t="str">
        <f t="shared" si="11"/>
        <v/>
      </c>
    </row>
    <row r="727" spans="1:7">
      <c r="A727" s="88" t="str">
        <f t="array" ref="A727">IFERROR(INDEX(data!A$3:A$3000, SMALL(IF(ISBLANK($F$3),IF(data!$D$3:$D$3000=$D$3,ROW(data!A$3:A$3000)-ROW(data!A$3)+1),IF(data!$D$3:$D$3000=$D$3,IF(data!$E$3:$E$3000=$F$3, ROW(data!A$3:A$3000)-ROW(data!A$3)+1))),ROWS(data!A$3:A724))),"")</f>
        <v/>
      </c>
      <c r="B727" s="89" t="str">
        <f t="array" ref="B727">IFERROR(INDEX(data!B$3:B$3000, SMALL(IF(ISBLANK($F$3),IF(data!$D$3:$D$3000=$D$3,ROW(data!B$3:B$3000)-ROW(data!B$3)+1),IF(data!$D$3:$D$3000=$D$3,IF(data!$E$3:$E$3000=$F$3, ROW(data!B$3:B$3000)-ROW(data!B$3)+1))),ROWS(data!B$3:B724))),"")</f>
        <v/>
      </c>
      <c r="C727" s="84" t="str">
        <f t="array" ref="C727">IFERROR(INDEX(data!C$3:C$3000, SMALL(IF(ISBLANK($F$3),IF(data!$D$3:$D$3000=$D$3,ROW(data!C$3:C$3000)-ROW(data!C$3)+1),IF(data!$D$3:$D$3000=$D$3,IF(data!$E$3:$E$3000=$F$3, ROW(data!C$3:C$3000)-ROW(data!C$3)+1))),ROWS(data!C$3:C724))),"")</f>
        <v/>
      </c>
      <c r="D727" s="90" t="str">
        <f t="array" ref="D727">IFERROR(INDEX(data!E$3:E$3000, SMALL(IF(ISBLANK($F$3),IF(data!$D$3:$D$3000=$D$3,ROW(data!E$3:E$3000)-ROW(data!E$3)+1),IF(data!$D$3:$D$3000=$D$3,IF(data!$E$3:$E$3000=$F$3, ROW(data!E$3:E$3000)-ROW(data!E$3)+1))),ROWS(data!E$3:E724))),"")</f>
        <v/>
      </c>
      <c r="E727" s="85" t="str">
        <f t="array" ref="E727">IFERROR(INDEX(data!F$3:F$3000, SMALL(IF(ISBLANK($F$3),IF(data!$D$3:$D$3000=$D$3,ROW(data!F$3:F$3000)-ROW(data!F$3)+1),IF(data!$D$3:$D$3000=$D$3,IF(data!$E$3:$E$3000=$F$3, ROW(data!F$3:F$3000)-ROW(data!F$3)+1))),ROWS(data!F$3:F724))),"")</f>
        <v/>
      </c>
      <c r="F727" s="85" t="str">
        <f t="array" ref="F727">IFERROR(INDEX(data!G$3:G$3000, SMALL(IF(ISBLANK($F$3),IF(data!$D$3:$D$3000=$D$3,ROW(data!G$3:G$3000)-ROW(data!G$3)+1),IF(data!$D$3:$D$3000=$D$3,IF(data!$E$3:$E$3000=$F$3, ROW(data!G$3:G$3000)-ROW(data!G$3)+1))),ROWS(data!G$3:G724))),"")</f>
        <v/>
      </c>
      <c r="G727" s="85" t="str">
        <f t="shared" si="11"/>
        <v/>
      </c>
    </row>
    <row r="728" spans="1:7">
      <c r="A728" s="91" t="str">
        <f t="array" ref="A728">IFERROR(INDEX(data!A$3:A$3000, SMALL(IF(ISBLANK($F$3),IF(data!$D$3:$D$3000=$D$3,ROW(data!A$3:A$3000)-ROW(data!A$3)+1),IF(data!$D$3:$D$3000=$D$3,IF(data!$E$3:$E$3000=$F$3, ROW(data!A$3:A$3000)-ROW(data!A$3)+1))),ROWS(data!A$3:A725))),"")</f>
        <v/>
      </c>
      <c r="B728" s="92" t="str">
        <f t="array" ref="B728">IFERROR(INDEX(data!B$3:B$3000, SMALL(IF(ISBLANK($F$3),IF(data!$D$3:$D$3000=$D$3,ROW(data!B$3:B$3000)-ROW(data!B$3)+1),IF(data!$D$3:$D$3000=$D$3,IF(data!$E$3:$E$3000=$F$3, ROW(data!B$3:B$3000)-ROW(data!B$3)+1))),ROWS(data!B$3:B725))),"")</f>
        <v/>
      </c>
      <c r="C728" s="92" t="str">
        <f t="array" ref="C728">IFERROR(INDEX(data!C$3:C$3000, SMALL(IF(ISBLANK($F$3),IF(data!$D$3:$D$3000=$D$3,ROW(data!C$3:C$3000)-ROW(data!C$3)+1),IF(data!$D$3:$D$3000=$D$3,IF(data!$E$3:$E$3000=$F$3, ROW(data!C$3:C$3000)-ROW(data!C$3)+1))),ROWS(data!C$3:C725))),"")</f>
        <v/>
      </c>
      <c r="D728" s="91" t="str">
        <f t="array" ref="D728">IFERROR(INDEX(data!E$3:E$3000, SMALL(IF(ISBLANK($F$3),IF(data!$D$3:$D$3000=$D$3,ROW(data!E$3:E$3000)-ROW(data!E$3)+1),IF(data!$D$3:$D$3000=$D$3,IF(data!$E$3:$E$3000=$F$3, ROW(data!E$3:E$3000)-ROW(data!E$3)+1))),ROWS(data!E$3:E725))),"")</f>
        <v/>
      </c>
      <c r="E728" s="85" t="str">
        <f t="array" ref="E728">IFERROR(INDEX(data!F$3:F$3000, SMALL(IF(ISBLANK($F$3),IF(data!$D$3:$D$3000=$D$3,ROW(data!F$3:F$3000)-ROW(data!F$3)+1),IF(data!$D$3:$D$3000=$D$3,IF(data!$E$3:$E$3000=$F$3, ROW(data!F$3:F$3000)-ROW(data!F$3)+1))),ROWS(data!F$3:F725))),"")</f>
        <v/>
      </c>
      <c r="F728" s="85" t="str">
        <f t="array" ref="F728">IFERROR(INDEX(data!G$3:G$3000, SMALL(IF(ISBLANK($F$3),IF(data!$D$3:$D$3000=$D$3,ROW(data!G$3:G$3000)-ROW(data!G$3)+1),IF(data!$D$3:$D$3000=$D$3,IF(data!$E$3:$E$3000=$F$3, ROW(data!G$3:G$3000)-ROW(data!G$3)+1))),ROWS(data!G$3:G725))),"")</f>
        <v/>
      </c>
      <c r="G728" s="85" t="str">
        <f t="shared" si="11"/>
        <v/>
      </c>
    </row>
    <row r="729" spans="1:7">
      <c r="A729" s="88" t="str">
        <f t="array" ref="A729">IFERROR(INDEX(data!A$3:A$3000, SMALL(IF(ISBLANK($F$3),IF(data!$D$3:$D$3000=$D$3,ROW(data!A$3:A$3000)-ROW(data!A$3)+1),IF(data!$D$3:$D$3000=$D$3,IF(data!$E$3:$E$3000=$F$3, ROW(data!A$3:A$3000)-ROW(data!A$3)+1))),ROWS(data!A$3:A726))),"")</f>
        <v/>
      </c>
      <c r="B729" s="89" t="str">
        <f t="array" ref="B729">IFERROR(INDEX(data!B$3:B$3000, SMALL(IF(ISBLANK($F$3),IF(data!$D$3:$D$3000=$D$3,ROW(data!B$3:B$3000)-ROW(data!B$3)+1),IF(data!$D$3:$D$3000=$D$3,IF(data!$E$3:$E$3000=$F$3, ROW(data!B$3:B$3000)-ROW(data!B$3)+1))),ROWS(data!B$3:B726))),"")</f>
        <v/>
      </c>
      <c r="C729" s="84" t="str">
        <f t="array" ref="C729">IFERROR(INDEX(data!C$3:C$3000, SMALL(IF(ISBLANK($F$3),IF(data!$D$3:$D$3000=$D$3,ROW(data!C$3:C$3000)-ROW(data!C$3)+1),IF(data!$D$3:$D$3000=$D$3,IF(data!$E$3:$E$3000=$F$3, ROW(data!C$3:C$3000)-ROW(data!C$3)+1))),ROWS(data!C$3:C726))),"")</f>
        <v/>
      </c>
      <c r="D729" s="90" t="str">
        <f t="array" ref="D729">IFERROR(INDEX(data!E$3:E$3000, SMALL(IF(ISBLANK($F$3),IF(data!$D$3:$D$3000=$D$3,ROW(data!E$3:E$3000)-ROW(data!E$3)+1),IF(data!$D$3:$D$3000=$D$3,IF(data!$E$3:$E$3000=$F$3, ROW(data!E$3:E$3000)-ROW(data!E$3)+1))),ROWS(data!E$3:E726))),"")</f>
        <v/>
      </c>
      <c r="E729" s="85" t="str">
        <f t="array" ref="E729">IFERROR(INDEX(data!F$3:F$3000, SMALL(IF(ISBLANK($F$3),IF(data!$D$3:$D$3000=$D$3,ROW(data!F$3:F$3000)-ROW(data!F$3)+1),IF(data!$D$3:$D$3000=$D$3,IF(data!$E$3:$E$3000=$F$3, ROW(data!F$3:F$3000)-ROW(data!F$3)+1))),ROWS(data!F$3:F726))),"")</f>
        <v/>
      </c>
      <c r="F729" s="85" t="str">
        <f t="array" ref="F729">IFERROR(INDEX(data!G$3:G$3000, SMALL(IF(ISBLANK($F$3),IF(data!$D$3:$D$3000=$D$3,ROW(data!G$3:G$3000)-ROW(data!G$3)+1),IF(data!$D$3:$D$3000=$D$3,IF(data!$E$3:$E$3000=$F$3, ROW(data!G$3:G$3000)-ROW(data!G$3)+1))),ROWS(data!G$3:G726))),"")</f>
        <v/>
      </c>
      <c r="G729" s="85" t="str">
        <f t="shared" si="11"/>
        <v/>
      </c>
    </row>
    <row r="730" spans="1:7">
      <c r="A730" s="91" t="str">
        <f t="array" ref="A730">IFERROR(INDEX(data!A$3:A$3000, SMALL(IF(ISBLANK($F$3),IF(data!$D$3:$D$3000=$D$3,ROW(data!A$3:A$3000)-ROW(data!A$3)+1),IF(data!$D$3:$D$3000=$D$3,IF(data!$E$3:$E$3000=$F$3, ROW(data!A$3:A$3000)-ROW(data!A$3)+1))),ROWS(data!A$3:A727))),"")</f>
        <v/>
      </c>
      <c r="B730" s="92" t="str">
        <f t="array" ref="B730">IFERROR(INDEX(data!B$3:B$3000, SMALL(IF(ISBLANK($F$3),IF(data!$D$3:$D$3000=$D$3,ROW(data!B$3:B$3000)-ROW(data!B$3)+1),IF(data!$D$3:$D$3000=$D$3,IF(data!$E$3:$E$3000=$F$3, ROW(data!B$3:B$3000)-ROW(data!B$3)+1))),ROWS(data!B$3:B727))),"")</f>
        <v/>
      </c>
      <c r="C730" s="92" t="str">
        <f t="array" ref="C730">IFERROR(INDEX(data!C$3:C$3000, SMALL(IF(ISBLANK($F$3),IF(data!$D$3:$D$3000=$D$3,ROW(data!C$3:C$3000)-ROW(data!C$3)+1),IF(data!$D$3:$D$3000=$D$3,IF(data!$E$3:$E$3000=$F$3, ROW(data!C$3:C$3000)-ROW(data!C$3)+1))),ROWS(data!C$3:C727))),"")</f>
        <v/>
      </c>
      <c r="D730" s="91" t="str">
        <f t="array" ref="D730">IFERROR(INDEX(data!E$3:E$3000, SMALL(IF(ISBLANK($F$3),IF(data!$D$3:$D$3000=$D$3,ROW(data!E$3:E$3000)-ROW(data!E$3)+1),IF(data!$D$3:$D$3000=$D$3,IF(data!$E$3:$E$3000=$F$3, ROW(data!E$3:E$3000)-ROW(data!E$3)+1))),ROWS(data!E$3:E727))),"")</f>
        <v/>
      </c>
      <c r="E730" s="85" t="str">
        <f t="array" ref="E730">IFERROR(INDEX(data!F$3:F$3000, SMALL(IF(ISBLANK($F$3),IF(data!$D$3:$D$3000=$D$3,ROW(data!F$3:F$3000)-ROW(data!F$3)+1),IF(data!$D$3:$D$3000=$D$3,IF(data!$E$3:$E$3000=$F$3, ROW(data!F$3:F$3000)-ROW(data!F$3)+1))),ROWS(data!F$3:F727))),"")</f>
        <v/>
      </c>
      <c r="F730" s="85" t="str">
        <f t="array" ref="F730">IFERROR(INDEX(data!G$3:G$3000, SMALL(IF(ISBLANK($F$3),IF(data!$D$3:$D$3000=$D$3,ROW(data!G$3:G$3000)-ROW(data!G$3)+1),IF(data!$D$3:$D$3000=$D$3,IF(data!$E$3:$E$3000=$F$3, ROW(data!G$3:G$3000)-ROW(data!G$3)+1))),ROWS(data!G$3:G727))),"")</f>
        <v/>
      </c>
      <c r="G730" s="85" t="str">
        <f t="shared" si="11"/>
        <v/>
      </c>
    </row>
    <row r="731" spans="1:7">
      <c r="A731" s="88" t="str">
        <f t="array" ref="A731">IFERROR(INDEX(data!A$3:A$3000, SMALL(IF(ISBLANK($F$3),IF(data!$D$3:$D$3000=$D$3,ROW(data!A$3:A$3000)-ROW(data!A$3)+1),IF(data!$D$3:$D$3000=$D$3,IF(data!$E$3:$E$3000=$F$3, ROW(data!A$3:A$3000)-ROW(data!A$3)+1))),ROWS(data!A$3:A728))),"")</f>
        <v/>
      </c>
      <c r="B731" s="89" t="str">
        <f t="array" ref="B731">IFERROR(INDEX(data!B$3:B$3000, SMALL(IF(ISBLANK($F$3),IF(data!$D$3:$D$3000=$D$3,ROW(data!B$3:B$3000)-ROW(data!B$3)+1),IF(data!$D$3:$D$3000=$D$3,IF(data!$E$3:$E$3000=$F$3, ROW(data!B$3:B$3000)-ROW(data!B$3)+1))),ROWS(data!B$3:B728))),"")</f>
        <v/>
      </c>
      <c r="C731" s="84" t="str">
        <f t="array" ref="C731">IFERROR(INDEX(data!C$3:C$3000, SMALL(IF(ISBLANK($F$3),IF(data!$D$3:$D$3000=$D$3,ROW(data!C$3:C$3000)-ROW(data!C$3)+1),IF(data!$D$3:$D$3000=$D$3,IF(data!$E$3:$E$3000=$F$3, ROW(data!C$3:C$3000)-ROW(data!C$3)+1))),ROWS(data!C$3:C728))),"")</f>
        <v/>
      </c>
      <c r="D731" s="90" t="str">
        <f t="array" ref="D731">IFERROR(INDEX(data!E$3:E$3000, SMALL(IF(ISBLANK($F$3),IF(data!$D$3:$D$3000=$D$3,ROW(data!E$3:E$3000)-ROW(data!E$3)+1),IF(data!$D$3:$D$3000=$D$3,IF(data!$E$3:$E$3000=$F$3, ROW(data!E$3:E$3000)-ROW(data!E$3)+1))),ROWS(data!E$3:E728))),"")</f>
        <v/>
      </c>
      <c r="E731" s="85" t="str">
        <f t="array" ref="E731">IFERROR(INDEX(data!F$3:F$3000, SMALL(IF(ISBLANK($F$3),IF(data!$D$3:$D$3000=$D$3,ROW(data!F$3:F$3000)-ROW(data!F$3)+1),IF(data!$D$3:$D$3000=$D$3,IF(data!$E$3:$E$3000=$F$3, ROW(data!F$3:F$3000)-ROW(data!F$3)+1))),ROWS(data!F$3:F728))),"")</f>
        <v/>
      </c>
      <c r="F731" s="85" t="str">
        <f t="array" ref="F731">IFERROR(INDEX(data!G$3:G$3000, SMALL(IF(ISBLANK($F$3),IF(data!$D$3:$D$3000=$D$3,ROW(data!G$3:G$3000)-ROW(data!G$3)+1),IF(data!$D$3:$D$3000=$D$3,IF(data!$E$3:$E$3000=$F$3, ROW(data!G$3:G$3000)-ROW(data!G$3)+1))),ROWS(data!G$3:G728))),"")</f>
        <v/>
      </c>
      <c r="G731" s="85" t="str">
        <f t="shared" si="11"/>
        <v/>
      </c>
    </row>
    <row r="732" spans="1:7">
      <c r="A732" s="91" t="str">
        <f t="array" ref="A732">IFERROR(INDEX(data!A$3:A$3000, SMALL(IF(ISBLANK($F$3),IF(data!$D$3:$D$3000=$D$3,ROW(data!A$3:A$3000)-ROW(data!A$3)+1),IF(data!$D$3:$D$3000=$D$3,IF(data!$E$3:$E$3000=$F$3, ROW(data!A$3:A$3000)-ROW(data!A$3)+1))),ROWS(data!A$3:A729))),"")</f>
        <v/>
      </c>
      <c r="B732" s="92" t="str">
        <f t="array" ref="B732">IFERROR(INDEX(data!B$3:B$3000, SMALL(IF(ISBLANK($F$3),IF(data!$D$3:$D$3000=$D$3,ROW(data!B$3:B$3000)-ROW(data!B$3)+1),IF(data!$D$3:$D$3000=$D$3,IF(data!$E$3:$E$3000=$F$3, ROW(data!B$3:B$3000)-ROW(data!B$3)+1))),ROWS(data!B$3:B729))),"")</f>
        <v/>
      </c>
      <c r="C732" s="92" t="str">
        <f t="array" ref="C732">IFERROR(INDEX(data!C$3:C$3000, SMALL(IF(ISBLANK($F$3),IF(data!$D$3:$D$3000=$D$3,ROW(data!C$3:C$3000)-ROW(data!C$3)+1),IF(data!$D$3:$D$3000=$D$3,IF(data!$E$3:$E$3000=$F$3, ROW(data!C$3:C$3000)-ROW(data!C$3)+1))),ROWS(data!C$3:C729))),"")</f>
        <v/>
      </c>
      <c r="D732" s="91" t="str">
        <f t="array" ref="D732">IFERROR(INDEX(data!E$3:E$3000, SMALL(IF(ISBLANK($F$3),IF(data!$D$3:$D$3000=$D$3,ROW(data!E$3:E$3000)-ROW(data!E$3)+1),IF(data!$D$3:$D$3000=$D$3,IF(data!$E$3:$E$3000=$F$3, ROW(data!E$3:E$3000)-ROW(data!E$3)+1))),ROWS(data!E$3:E729))),"")</f>
        <v/>
      </c>
      <c r="E732" s="85" t="str">
        <f t="array" ref="E732">IFERROR(INDEX(data!F$3:F$3000, SMALL(IF(ISBLANK($F$3),IF(data!$D$3:$D$3000=$D$3,ROW(data!F$3:F$3000)-ROW(data!F$3)+1),IF(data!$D$3:$D$3000=$D$3,IF(data!$E$3:$E$3000=$F$3, ROW(data!F$3:F$3000)-ROW(data!F$3)+1))),ROWS(data!F$3:F729))),"")</f>
        <v/>
      </c>
      <c r="F732" s="85" t="str">
        <f t="array" ref="F732">IFERROR(INDEX(data!G$3:G$3000, SMALL(IF(ISBLANK($F$3),IF(data!$D$3:$D$3000=$D$3,ROW(data!G$3:G$3000)-ROW(data!G$3)+1),IF(data!$D$3:$D$3000=$D$3,IF(data!$E$3:$E$3000=$F$3, ROW(data!G$3:G$3000)-ROW(data!G$3)+1))),ROWS(data!G$3:G729))),"")</f>
        <v/>
      </c>
      <c r="G732" s="85" t="str">
        <f t="shared" si="11"/>
        <v/>
      </c>
    </row>
    <row r="733" spans="1:7">
      <c r="A733" s="88" t="str">
        <f t="array" ref="A733">IFERROR(INDEX(data!A$3:A$3000, SMALL(IF(ISBLANK($F$3),IF(data!$D$3:$D$3000=$D$3,ROW(data!A$3:A$3000)-ROW(data!A$3)+1),IF(data!$D$3:$D$3000=$D$3,IF(data!$E$3:$E$3000=$F$3, ROW(data!A$3:A$3000)-ROW(data!A$3)+1))),ROWS(data!A$3:A730))),"")</f>
        <v/>
      </c>
      <c r="B733" s="89" t="str">
        <f t="array" ref="B733">IFERROR(INDEX(data!B$3:B$3000, SMALL(IF(ISBLANK($F$3),IF(data!$D$3:$D$3000=$D$3,ROW(data!B$3:B$3000)-ROW(data!B$3)+1),IF(data!$D$3:$D$3000=$D$3,IF(data!$E$3:$E$3000=$F$3, ROW(data!B$3:B$3000)-ROW(data!B$3)+1))),ROWS(data!B$3:B730))),"")</f>
        <v/>
      </c>
      <c r="C733" s="84" t="str">
        <f t="array" ref="C733">IFERROR(INDEX(data!C$3:C$3000, SMALL(IF(ISBLANK($F$3),IF(data!$D$3:$D$3000=$D$3,ROW(data!C$3:C$3000)-ROW(data!C$3)+1),IF(data!$D$3:$D$3000=$D$3,IF(data!$E$3:$E$3000=$F$3, ROW(data!C$3:C$3000)-ROW(data!C$3)+1))),ROWS(data!C$3:C730))),"")</f>
        <v/>
      </c>
      <c r="D733" s="90" t="str">
        <f t="array" ref="D733">IFERROR(INDEX(data!E$3:E$3000, SMALL(IF(ISBLANK($F$3),IF(data!$D$3:$D$3000=$D$3,ROW(data!E$3:E$3000)-ROW(data!E$3)+1),IF(data!$D$3:$D$3000=$D$3,IF(data!$E$3:$E$3000=$F$3, ROW(data!E$3:E$3000)-ROW(data!E$3)+1))),ROWS(data!E$3:E730))),"")</f>
        <v/>
      </c>
      <c r="E733" s="85" t="str">
        <f t="array" ref="E733">IFERROR(INDEX(data!F$3:F$3000, SMALL(IF(ISBLANK($F$3),IF(data!$D$3:$D$3000=$D$3,ROW(data!F$3:F$3000)-ROW(data!F$3)+1),IF(data!$D$3:$D$3000=$D$3,IF(data!$E$3:$E$3000=$F$3, ROW(data!F$3:F$3000)-ROW(data!F$3)+1))),ROWS(data!F$3:F730))),"")</f>
        <v/>
      </c>
      <c r="F733" s="85" t="str">
        <f t="array" ref="F733">IFERROR(INDEX(data!G$3:G$3000, SMALL(IF(ISBLANK($F$3),IF(data!$D$3:$D$3000=$D$3,ROW(data!G$3:G$3000)-ROW(data!G$3)+1),IF(data!$D$3:$D$3000=$D$3,IF(data!$E$3:$E$3000=$F$3, ROW(data!G$3:G$3000)-ROW(data!G$3)+1))),ROWS(data!G$3:G730))),"")</f>
        <v/>
      </c>
      <c r="G733" s="85" t="str">
        <f t="shared" si="11"/>
        <v/>
      </c>
    </row>
    <row r="734" spans="1:7">
      <c r="A734" s="91" t="str">
        <f t="array" ref="A734">IFERROR(INDEX(data!A$3:A$3000, SMALL(IF(ISBLANK($F$3),IF(data!$D$3:$D$3000=$D$3,ROW(data!A$3:A$3000)-ROW(data!A$3)+1),IF(data!$D$3:$D$3000=$D$3,IF(data!$E$3:$E$3000=$F$3, ROW(data!A$3:A$3000)-ROW(data!A$3)+1))),ROWS(data!A$3:A731))),"")</f>
        <v/>
      </c>
      <c r="B734" s="92" t="str">
        <f t="array" ref="B734">IFERROR(INDEX(data!B$3:B$3000, SMALL(IF(ISBLANK($F$3),IF(data!$D$3:$D$3000=$D$3,ROW(data!B$3:B$3000)-ROW(data!B$3)+1),IF(data!$D$3:$D$3000=$D$3,IF(data!$E$3:$E$3000=$F$3, ROW(data!B$3:B$3000)-ROW(data!B$3)+1))),ROWS(data!B$3:B731))),"")</f>
        <v/>
      </c>
      <c r="C734" s="92" t="str">
        <f t="array" ref="C734">IFERROR(INDEX(data!C$3:C$3000, SMALL(IF(ISBLANK($F$3),IF(data!$D$3:$D$3000=$D$3,ROW(data!C$3:C$3000)-ROW(data!C$3)+1),IF(data!$D$3:$D$3000=$D$3,IF(data!$E$3:$E$3000=$F$3, ROW(data!C$3:C$3000)-ROW(data!C$3)+1))),ROWS(data!C$3:C731))),"")</f>
        <v/>
      </c>
      <c r="D734" s="91" t="str">
        <f t="array" ref="D734">IFERROR(INDEX(data!E$3:E$3000, SMALL(IF(ISBLANK($F$3),IF(data!$D$3:$D$3000=$D$3,ROW(data!E$3:E$3000)-ROW(data!E$3)+1),IF(data!$D$3:$D$3000=$D$3,IF(data!$E$3:$E$3000=$F$3, ROW(data!E$3:E$3000)-ROW(data!E$3)+1))),ROWS(data!E$3:E731))),"")</f>
        <v/>
      </c>
      <c r="E734" s="85" t="str">
        <f t="array" ref="E734">IFERROR(INDEX(data!F$3:F$3000, SMALL(IF(ISBLANK($F$3),IF(data!$D$3:$D$3000=$D$3,ROW(data!F$3:F$3000)-ROW(data!F$3)+1),IF(data!$D$3:$D$3000=$D$3,IF(data!$E$3:$E$3000=$F$3, ROW(data!F$3:F$3000)-ROW(data!F$3)+1))),ROWS(data!F$3:F731))),"")</f>
        <v/>
      </c>
      <c r="F734" s="85" t="str">
        <f t="array" ref="F734">IFERROR(INDEX(data!G$3:G$3000, SMALL(IF(ISBLANK($F$3),IF(data!$D$3:$D$3000=$D$3,ROW(data!G$3:G$3000)-ROW(data!G$3)+1),IF(data!$D$3:$D$3000=$D$3,IF(data!$E$3:$E$3000=$F$3, ROW(data!G$3:G$3000)-ROW(data!G$3)+1))),ROWS(data!G$3:G731))),"")</f>
        <v/>
      </c>
      <c r="G734" s="85" t="str">
        <f t="shared" si="11"/>
        <v/>
      </c>
    </row>
    <row r="735" spans="1:7">
      <c r="A735" s="88" t="str">
        <f t="array" ref="A735">IFERROR(INDEX(data!A$3:A$3000, SMALL(IF(ISBLANK($F$3),IF(data!$D$3:$D$3000=$D$3,ROW(data!A$3:A$3000)-ROW(data!A$3)+1),IF(data!$D$3:$D$3000=$D$3,IF(data!$E$3:$E$3000=$F$3, ROW(data!A$3:A$3000)-ROW(data!A$3)+1))),ROWS(data!A$3:A732))),"")</f>
        <v/>
      </c>
      <c r="B735" s="89" t="str">
        <f t="array" ref="B735">IFERROR(INDEX(data!B$3:B$3000, SMALL(IF(ISBLANK($F$3),IF(data!$D$3:$D$3000=$D$3,ROW(data!B$3:B$3000)-ROW(data!B$3)+1),IF(data!$D$3:$D$3000=$D$3,IF(data!$E$3:$E$3000=$F$3, ROW(data!B$3:B$3000)-ROW(data!B$3)+1))),ROWS(data!B$3:B732))),"")</f>
        <v/>
      </c>
      <c r="C735" s="84" t="str">
        <f t="array" ref="C735">IFERROR(INDEX(data!C$3:C$3000, SMALL(IF(ISBLANK($F$3),IF(data!$D$3:$D$3000=$D$3,ROW(data!C$3:C$3000)-ROW(data!C$3)+1),IF(data!$D$3:$D$3000=$D$3,IF(data!$E$3:$E$3000=$F$3, ROW(data!C$3:C$3000)-ROW(data!C$3)+1))),ROWS(data!C$3:C732))),"")</f>
        <v/>
      </c>
      <c r="D735" s="90" t="str">
        <f t="array" ref="D735">IFERROR(INDEX(data!E$3:E$3000, SMALL(IF(ISBLANK($F$3),IF(data!$D$3:$D$3000=$D$3,ROW(data!E$3:E$3000)-ROW(data!E$3)+1),IF(data!$D$3:$D$3000=$D$3,IF(data!$E$3:$E$3000=$F$3, ROW(data!E$3:E$3000)-ROW(data!E$3)+1))),ROWS(data!E$3:E732))),"")</f>
        <v/>
      </c>
      <c r="E735" s="85" t="str">
        <f t="array" ref="E735">IFERROR(INDEX(data!F$3:F$3000, SMALL(IF(ISBLANK($F$3),IF(data!$D$3:$D$3000=$D$3,ROW(data!F$3:F$3000)-ROW(data!F$3)+1),IF(data!$D$3:$D$3000=$D$3,IF(data!$E$3:$E$3000=$F$3, ROW(data!F$3:F$3000)-ROW(data!F$3)+1))),ROWS(data!F$3:F732))),"")</f>
        <v/>
      </c>
      <c r="F735" s="85" t="str">
        <f t="array" ref="F735">IFERROR(INDEX(data!G$3:G$3000, SMALL(IF(ISBLANK($F$3),IF(data!$D$3:$D$3000=$D$3,ROW(data!G$3:G$3000)-ROW(data!G$3)+1),IF(data!$D$3:$D$3000=$D$3,IF(data!$E$3:$E$3000=$F$3, ROW(data!G$3:G$3000)-ROW(data!G$3)+1))),ROWS(data!G$3:G732))),"")</f>
        <v/>
      </c>
      <c r="G735" s="85" t="str">
        <f t="shared" si="11"/>
        <v/>
      </c>
    </row>
    <row r="736" spans="1:7">
      <c r="A736" s="91" t="str">
        <f t="array" ref="A736">IFERROR(INDEX(data!A$3:A$3000, SMALL(IF(ISBLANK($F$3),IF(data!$D$3:$D$3000=$D$3,ROW(data!A$3:A$3000)-ROW(data!A$3)+1),IF(data!$D$3:$D$3000=$D$3,IF(data!$E$3:$E$3000=$F$3, ROW(data!A$3:A$3000)-ROW(data!A$3)+1))),ROWS(data!A$3:A733))),"")</f>
        <v/>
      </c>
      <c r="B736" s="92" t="str">
        <f t="array" ref="B736">IFERROR(INDEX(data!B$3:B$3000, SMALL(IF(ISBLANK($F$3),IF(data!$D$3:$D$3000=$D$3,ROW(data!B$3:B$3000)-ROW(data!B$3)+1),IF(data!$D$3:$D$3000=$D$3,IF(data!$E$3:$E$3000=$F$3, ROW(data!B$3:B$3000)-ROW(data!B$3)+1))),ROWS(data!B$3:B733))),"")</f>
        <v/>
      </c>
      <c r="C736" s="92" t="str">
        <f t="array" ref="C736">IFERROR(INDEX(data!C$3:C$3000, SMALL(IF(ISBLANK($F$3),IF(data!$D$3:$D$3000=$D$3,ROW(data!C$3:C$3000)-ROW(data!C$3)+1),IF(data!$D$3:$D$3000=$D$3,IF(data!$E$3:$E$3000=$F$3, ROW(data!C$3:C$3000)-ROW(data!C$3)+1))),ROWS(data!C$3:C733))),"")</f>
        <v/>
      </c>
      <c r="D736" s="91" t="str">
        <f t="array" ref="D736">IFERROR(INDEX(data!E$3:E$3000, SMALL(IF(ISBLANK($F$3),IF(data!$D$3:$D$3000=$D$3,ROW(data!E$3:E$3000)-ROW(data!E$3)+1),IF(data!$D$3:$D$3000=$D$3,IF(data!$E$3:$E$3000=$F$3, ROW(data!E$3:E$3000)-ROW(data!E$3)+1))),ROWS(data!E$3:E733))),"")</f>
        <v/>
      </c>
      <c r="E736" s="85" t="str">
        <f t="array" ref="E736">IFERROR(INDEX(data!F$3:F$3000, SMALL(IF(ISBLANK($F$3),IF(data!$D$3:$D$3000=$D$3,ROW(data!F$3:F$3000)-ROW(data!F$3)+1),IF(data!$D$3:$D$3000=$D$3,IF(data!$E$3:$E$3000=$F$3, ROW(data!F$3:F$3000)-ROW(data!F$3)+1))),ROWS(data!F$3:F733))),"")</f>
        <v/>
      </c>
      <c r="F736" s="85" t="str">
        <f t="array" ref="F736">IFERROR(INDEX(data!G$3:G$3000, SMALL(IF(ISBLANK($F$3),IF(data!$D$3:$D$3000=$D$3,ROW(data!G$3:G$3000)-ROW(data!G$3)+1),IF(data!$D$3:$D$3000=$D$3,IF(data!$E$3:$E$3000=$F$3, ROW(data!G$3:G$3000)-ROW(data!G$3)+1))),ROWS(data!G$3:G733))),"")</f>
        <v/>
      </c>
      <c r="G736" s="85" t="str">
        <f t="shared" si="11"/>
        <v/>
      </c>
    </row>
    <row r="737" spans="1:7">
      <c r="A737" s="88" t="str">
        <f t="array" ref="A737">IFERROR(INDEX(data!A$3:A$3000, SMALL(IF(ISBLANK($F$3),IF(data!$D$3:$D$3000=$D$3,ROW(data!A$3:A$3000)-ROW(data!A$3)+1),IF(data!$D$3:$D$3000=$D$3,IF(data!$E$3:$E$3000=$F$3, ROW(data!A$3:A$3000)-ROW(data!A$3)+1))),ROWS(data!A$3:A734))),"")</f>
        <v/>
      </c>
      <c r="B737" s="89" t="str">
        <f t="array" ref="B737">IFERROR(INDEX(data!B$3:B$3000, SMALL(IF(ISBLANK($F$3),IF(data!$D$3:$D$3000=$D$3,ROW(data!B$3:B$3000)-ROW(data!B$3)+1),IF(data!$D$3:$D$3000=$D$3,IF(data!$E$3:$E$3000=$F$3, ROW(data!B$3:B$3000)-ROW(data!B$3)+1))),ROWS(data!B$3:B734))),"")</f>
        <v/>
      </c>
      <c r="C737" s="84" t="str">
        <f t="array" ref="C737">IFERROR(INDEX(data!C$3:C$3000, SMALL(IF(ISBLANK($F$3),IF(data!$D$3:$D$3000=$D$3,ROW(data!C$3:C$3000)-ROW(data!C$3)+1),IF(data!$D$3:$D$3000=$D$3,IF(data!$E$3:$E$3000=$F$3, ROW(data!C$3:C$3000)-ROW(data!C$3)+1))),ROWS(data!C$3:C734))),"")</f>
        <v/>
      </c>
      <c r="D737" s="90" t="str">
        <f t="array" ref="D737">IFERROR(INDEX(data!E$3:E$3000, SMALL(IF(ISBLANK($F$3),IF(data!$D$3:$D$3000=$D$3,ROW(data!E$3:E$3000)-ROW(data!E$3)+1),IF(data!$D$3:$D$3000=$D$3,IF(data!$E$3:$E$3000=$F$3, ROW(data!E$3:E$3000)-ROW(data!E$3)+1))),ROWS(data!E$3:E734))),"")</f>
        <v/>
      </c>
      <c r="E737" s="85" t="str">
        <f t="array" ref="E737">IFERROR(INDEX(data!F$3:F$3000, SMALL(IF(ISBLANK($F$3),IF(data!$D$3:$D$3000=$D$3,ROW(data!F$3:F$3000)-ROW(data!F$3)+1),IF(data!$D$3:$D$3000=$D$3,IF(data!$E$3:$E$3000=$F$3, ROW(data!F$3:F$3000)-ROW(data!F$3)+1))),ROWS(data!F$3:F734))),"")</f>
        <v/>
      </c>
      <c r="F737" s="85" t="str">
        <f t="array" ref="F737">IFERROR(INDEX(data!G$3:G$3000, SMALL(IF(ISBLANK($F$3),IF(data!$D$3:$D$3000=$D$3,ROW(data!G$3:G$3000)-ROW(data!G$3)+1),IF(data!$D$3:$D$3000=$D$3,IF(data!$E$3:$E$3000=$F$3, ROW(data!G$3:G$3000)-ROW(data!G$3)+1))),ROWS(data!G$3:G734))),"")</f>
        <v/>
      </c>
      <c r="G737" s="85" t="str">
        <f t="shared" si="11"/>
        <v/>
      </c>
    </row>
    <row r="738" spans="1:7">
      <c r="A738" s="91" t="str">
        <f t="array" ref="A738">IFERROR(INDEX(data!A$3:A$3000, SMALL(IF(ISBLANK($F$3),IF(data!$D$3:$D$3000=$D$3,ROW(data!A$3:A$3000)-ROW(data!A$3)+1),IF(data!$D$3:$D$3000=$D$3,IF(data!$E$3:$E$3000=$F$3, ROW(data!A$3:A$3000)-ROW(data!A$3)+1))),ROWS(data!A$3:A735))),"")</f>
        <v/>
      </c>
      <c r="B738" s="92" t="str">
        <f t="array" ref="B738">IFERROR(INDEX(data!B$3:B$3000, SMALL(IF(ISBLANK($F$3),IF(data!$D$3:$D$3000=$D$3,ROW(data!B$3:B$3000)-ROW(data!B$3)+1),IF(data!$D$3:$D$3000=$D$3,IF(data!$E$3:$E$3000=$F$3, ROW(data!B$3:B$3000)-ROW(data!B$3)+1))),ROWS(data!B$3:B735))),"")</f>
        <v/>
      </c>
      <c r="C738" s="92" t="str">
        <f t="array" ref="C738">IFERROR(INDEX(data!C$3:C$3000, SMALL(IF(ISBLANK($F$3),IF(data!$D$3:$D$3000=$D$3,ROW(data!C$3:C$3000)-ROW(data!C$3)+1),IF(data!$D$3:$D$3000=$D$3,IF(data!$E$3:$E$3000=$F$3, ROW(data!C$3:C$3000)-ROW(data!C$3)+1))),ROWS(data!C$3:C735))),"")</f>
        <v/>
      </c>
      <c r="D738" s="91" t="str">
        <f t="array" ref="D738">IFERROR(INDEX(data!E$3:E$3000, SMALL(IF(ISBLANK($F$3),IF(data!$D$3:$D$3000=$D$3,ROW(data!E$3:E$3000)-ROW(data!E$3)+1),IF(data!$D$3:$D$3000=$D$3,IF(data!$E$3:$E$3000=$F$3, ROW(data!E$3:E$3000)-ROW(data!E$3)+1))),ROWS(data!E$3:E735))),"")</f>
        <v/>
      </c>
      <c r="E738" s="85" t="str">
        <f t="array" ref="E738">IFERROR(INDEX(data!F$3:F$3000, SMALL(IF(ISBLANK($F$3),IF(data!$D$3:$D$3000=$D$3,ROW(data!F$3:F$3000)-ROW(data!F$3)+1),IF(data!$D$3:$D$3000=$D$3,IF(data!$E$3:$E$3000=$F$3, ROW(data!F$3:F$3000)-ROW(data!F$3)+1))),ROWS(data!F$3:F735))),"")</f>
        <v/>
      </c>
      <c r="F738" s="85" t="str">
        <f t="array" ref="F738">IFERROR(INDEX(data!G$3:G$3000, SMALL(IF(ISBLANK($F$3),IF(data!$D$3:$D$3000=$D$3,ROW(data!G$3:G$3000)-ROW(data!G$3)+1),IF(data!$D$3:$D$3000=$D$3,IF(data!$E$3:$E$3000=$F$3, ROW(data!G$3:G$3000)-ROW(data!G$3)+1))),ROWS(data!G$3:G735))),"")</f>
        <v/>
      </c>
      <c r="G738" s="85" t="str">
        <f t="shared" si="11"/>
        <v/>
      </c>
    </row>
    <row r="739" spans="1:7">
      <c r="A739" s="88" t="str">
        <f t="array" ref="A739">IFERROR(INDEX(data!A$3:A$3000, SMALL(IF(ISBLANK($F$3),IF(data!$D$3:$D$3000=$D$3,ROW(data!A$3:A$3000)-ROW(data!A$3)+1),IF(data!$D$3:$D$3000=$D$3,IF(data!$E$3:$E$3000=$F$3, ROW(data!A$3:A$3000)-ROW(data!A$3)+1))),ROWS(data!A$3:A736))),"")</f>
        <v/>
      </c>
      <c r="B739" s="89" t="str">
        <f t="array" ref="B739">IFERROR(INDEX(data!B$3:B$3000, SMALL(IF(ISBLANK($F$3),IF(data!$D$3:$D$3000=$D$3,ROW(data!B$3:B$3000)-ROW(data!B$3)+1),IF(data!$D$3:$D$3000=$D$3,IF(data!$E$3:$E$3000=$F$3, ROW(data!B$3:B$3000)-ROW(data!B$3)+1))),ROWS(data!B$3:B736))),"")</f>
        <v/>
      </c>
      <c r="C739" s="84" t="str">
        <f t="array" ref="C739">IFERROR(INDEX(data!C$3:C$3000, SMALL(IF(ISBLANK($F$3),IF(data!$D$3:$D$3000=$D$3,ROW(data!C$3:C$3000)-ROW(data!C$3)+1),IF(data!$D$3:$D$3000=$D$3,IF(data!$E$3:$E$3000=$F$3, ROW(data!C$3:C$3000)-ROW(data!C$3)+1))),ROWS(data!C$3:C736))),"")</f>
        <v/>
      </c>
      <c r="D739" s="90" t="str">
        <f t="array" ref="D739">IFERROR(INDEX(data!E$3:E$3000, SMALL(IF(ISBLANK($F$3),IF(data!$D$3:$D$3000=$D$3,ROW(data!E$3:E$3000)-ROW(data!E$3)+1),IF(data!$D$3:$D$3000=$D$3,IF(data!$E$3:$E$3000=$F$3, ROW(data!E$3:E$3000)-ROW(data!E$3)+1))),ROWS(data!E$3:E736))),"")</f>
        <v/>
      </c>
      <c r="E739" s="85" t="str">
        <f t="array" ref="E739">IFERROR(INDEX(data!F$3:F$3000, SMALL(IF(ISBLANK($F$3),IF(data!$D$3:$D$3000=$D$3,ROW(data!F$3:F$3000)-ROW(data!F$3)+1),IF(data!$D$3:$D$3000=$D$3,IF(data!$E$3:$E$3000=$F$3, ROW(data!F$3:F$3000)-ROW(data!F$3)+1))),ROWS(data!F$3:F736))),"")</f>
        <v/>
      </c>
      <c r="F739" s="85" t="str">
        <f t="array" ref="F739">IFERROR(INDEX(data!G$3:G$3000, SMALL(IF(ISBLANK($F$3),IF(data!$D$3:$D$3000=$D$3,ROW(data!G$3:G$3000)-ROW(data!G$3)+1),IF(data!$D$3:$D$3000=$D$3,IF(data!$E$3:$E$3000=$F$3, ROW(data!G$3:G$3000)-ROW(data!G$3)+1))),ROWS(data!G$3:G736))),"")</f>
        <v/>
      </c>
      <c r="G739" s="85" t="str">
        <f t="shared" si="11"/>
        <v/>
      </c>
    </row>
    <row r="740" spans="1:7">
      <c r="A740" s="91" t="str">
        <f t="array" ref="A740">IFERROR(INDEX(data!A$3:A$3000, SMALL(IF(ISBLANK($F$3),IF(data!$D$3:$D$3000=$D$3,ROW(data!A$3:A$3000)-ROW(data!A$3)+1),IF(data!$D$3:$D$3000=$D$3,IF(data!$E$3:$E$3000=$F$3, ROW(data!A$3:A$3000)-ROW(data!A$3)+1))),ROWS(data!A$3:A737))),"")</f>
        <v/>
      </c>
      <c r="B740" s="92" t="str">
        <f t="array" ref="B740">IFERROR(INDEX(data!B$3:B$3000, SMALL(IF(ISBLANK($F$3),IF(data!$D$3:$D$3000=$D$3,ROW(data!B$3:B$3000)-ROW(data!B$3)+1),IF(data!$D$3:$D$3000=$D$3,IF(data!$E$3:$E$3000=$F$3, ROW(data!B$3:B$3000)-ROW(data!B$3)+1))),ROWS(data!B$3:B737))),"")</f>
        <v/>
      </c>
      <c r="C740" s="92" t="str">
        <f t="array" ref="C740">IFERROR(INDEX(data!C$3:C$3000, SMALL(IF(ISBLANK($F$3),IF(data!$D$3:$D$3000=$D$3,ROW(data!C$3:C$3000)-ROW(data!C$3)+1),IF(data!$D$3:$D$3000=$D$3,IF(data!$E$3:$E$3000=$F$3, ROW(data!C$3:C$3000)-ROW(data!C$3)+1))),ROWS(data!C$3:C737))),"")</f>
        <v/>
      </c>
      <c r="D740" s="91" t="str">
        <f t="array" ref="D740">IFERROR(INDEX(data!E$3:E$3000, SMALL(IF(ISBLANK($F$3),IF(data!$D$3:$D$3000=$D$3,ROW(data!E$3:E$3000)-ROW(data!E$3)+1),IF(data!$D$3:$D$3000=$D$3,IF(data!$E$3:$E$3000=$F$3, ROW(data!E$3:E$3000)-ROW(data!E$3)+1))),ROWS(data!E$3:E737))),"")</f>
        <v/>
      </c>
      <c r="E740" s="85" t="str">
        <f t="array" ref="E740">IFERROR(INDEX(data!F$3:F$3000, SMALL(IF(ISBLANK($F$3),IF(data!$D$3:$D$3000=$D$3,ROW(data!F$3:F$3000)-ROW(data!F$3)+1),IF(data!$D$3:$D$3000=$D$3,IF(data!$E$3:$E$3000=$F$3, ROW(data!F$3:F$3000)-ROW(data!F$3)+1))),ROWS(data!F$3:F737))),"")</f>
        <v/>
      </c>
      <c r="F740" s="85" t="str">
        <f t="array" ref="F740">IFERROR(INDEX(data!G$3:G$3000, SMALL(IF(ISBLANK($F$3),IF(data!$D$3:$D$3000=$D$3,ROW(data!G$3:G$3000)-ROW(data!G$3)+1),IF(data!$D$3:$D$3000=$D$3,IF(data!$E$3:$E$3000=$F$3, ROW(data!G$3:G$3000)-ROW(data!G$3)+1))),ROWS(data!G$3:G737))),"")</f>
        <v/>
      </c>
      <c r="G740" s="85" t="str">
        <f t="shared" si="11"/>
        <v/>
      </c>
    </row>
    <row r="741" spans="1:7">
      <c r="A741" s="88" t="str">
        <f t="array" ref="A741">IFERROR(INDEX(data!A$3:A$3000, SMALL(IF(ISBLANK($F$3),IF(data!$D$3:$D$3000=$D$3,ROW(data!A$3:A$3000)-ROW(data!A$3)+1),IF(data!$D$3:$D$3000=$D$3,IF(data!$E$3:$E$3000=$F$3, ROW(data!A$3:A$3000)-ROW(data!A$3)+1))),ROWS(data!A$3:A738))),"")</f>
        <v/>
      </c>
      <c r="B741" s="89" t="str">
        <f t="array" ref="B741">IFERROR(INDEX(data!B$3:B$3000, SMALL(IF(ISBLANK($F$3),IF(data!$D$3:$D$3000=$D$3,ROW(data!B$3:B$3000)-ROW(data!B$3)+1),IF(data!$D$3:$D$3000=$D$3,IF(data!$E$3:$E$3000=$F$3, ROW(data!B$3:B$3000)-ROW(data!B$3)+1))),ROWS(data!B$3:B738))),"")</f>
        <v/>
      </c>
      <c r="C741" s="84" t="str">
        <f t="array" ref="C741">IFERROR(INDEX(data!C$3:C$3000, SMALL(IF(ISBLANK($F$3),IF(data!$D$3:$D$3000=$D$3,ROW(data!C$3:C$3000)-ROW(data!C$3)+1),IF(data!$D$3:$D$3000=$D$3,IF(data!$E$3:$E$3000=$F$3, ROW(data!C$3:C$3000)-ROW(data!C$3)+1))),ROWS(data!C$3:C738))),"")</f>
        <v/>
      </c>
      <c r="D741" s="90" t="str">
        <f t="array" ref="D741">IFERROR(INDEX(data!E$3:E$3000, SMALL(IF(ISBLANK($F$3),IF(data!$D$3:$D$3000=$D$3,ROW(data!E$3:E$3000)-ROW(data!E$3)+1),IF(data!$D$3:$D$3000=$D$3,IF(data!$E$3:$E$3000=$F$3, ROW(data!E$3:E$3000)-ROW(data!E$3)+1))),ROWS(data!E$3:E738))),"")</f>
        <v/>
      </c>
      <c r="E741" s="85" t="str">
        <f t="array" ref="E741">IFERROR(INDEX(data!F$3:F$3000, SMALL(IF(ISBLANK($F$3),IF(data!$D$3:$D$3000=$D$3,ROW(data!F$3:F$3000)-ROW(data!F$3)+1),IF(data!$D$3:$D$3000=$D$3,IF(data!$E$3:$E$3000=$F$3, ROW(data!F$3:F$3000)-ROW(data!F$3)+1))),ROWS(data!F$3:F738))),"")</f>
        <v/>
      </c>
      <c r="F741" s="85" t="str">
        <f t="array" ref="F741">IFERROR(INDEX(data!G$3:G$3000, SMALL(IF(ISBLANK($F$3),IF(data!$D$3:$D$3000=$D$3,ROW(data!G$3:G$3000)-ROW(data!G$3)+1),IF(data!$D$3:$D$3000=$D$3,IF(data!$E$3:$E$3000=$F$3, ROW(data!G$3:G$3000)-ROW(data!G$3)+1))),ROWS(data!G$3:G738))),"")</f>
        <v/>
      </c>
      <c r="G741" s="85" t="str">
        <f t="shared" si="11"/>
        <v/>
      </c>
    </row>
    <row r="742" spans="1:7">
      <c r="A742" s="91" t="str">
        <f t="array" ref="A742">IFERROR(INDEX(data!A$3:A$3000, SMALL(IF(ISBLANK($F$3),IF(data!$D$3:$D$3000=$D$3,ROW(data!A$3:A$3000)-ROW(data!A$3)+1),IF(data!$D$3:$D$3000=$D$3,IF(data!$E$3:$E$3000=$F$3, ROW(data!A$3:A$3000)-ROW(data!A$3)+1))),ROWS(data!A$3:A739))),"")</f>
        <v/>
      </c>
      <c r="B742" s="92" t="str">
        <f t="array" ref="B742">IFERROR(INDEX(data!B$3:B$3000, SMALL(IF(ISBLANK($F$3),IF(data!$D$3:$D$3000=$D$3,ROW(data!B$3:B$3000)-ROW(data!B$3)+1),IF(data!$D$3:$D$3000=$D$3,IF(data!$E$3:$E$3000=$F$3, ROW(data!B$3:B$3000)-ROW(data!B$3)+1))),ROWS(data!B$3:B739))),"")</f>
        <v/>
      </c>
      <c r="C742" s="92" t="str">
        <f t="array" ref="C742">IFERROR(INDEX(data!C$3:C$3000, SMALL(IF(ISBLANK($F$3),IF(data!$D$3:$D$3000=$D$3,ROW(data!C$3:C$3000)-ROW(data!C$3)+1),IF(data!$D$3:$D$3000=$D$3,IF(data!$E$3:$E$3000=$F$3, ROW(data!C$3:C$3000)-ROW(data!C$3)+1))),ROWS(data!C$3:C739))),"")</f>
        <v/>
      </c>
      <c r="D742" s="91" t="str">
        <f t="array" ref="D742">IFERROR(INDEX(data!E$3:E$3000, SMALL(IF(ISBLANK($F$3),IF(data!$D$3:$D$3000=$D$3,ROW(data!E$3:E$3000)-ROW(data!E$3)+1),IF(data!$D$3:$D$3000=$D$3,IF(data!$E$3:$E$3000=$F$3, ROW(data!E$3:E$3000)-ROW(data!E$3)+1))),ROWS(data!E$3:E739))),"")</f>
        <v/>
      </c>
      <c r="E742" s="85" t="str">
        <f t="array" ref="E742">IFERROR(INDEX(data!F$3:F$3000, SMALL(IF(ISBLANK($F$3),IF(data!$D$3:$D$3000=$D$3,ROW(data!F$3:F$3000)-ROW(data!F$3)+1),IF(data!$D$3:$D$3000=$D$3,IF(data!$E$3:$E$3000=$F$3, ROW(data!F$3:F$3000)-ROW(data!F$3)+1))),ROWS(data!F$3:F739))),"")</f>
        <v/>
      </c>
      <c r="F742" s="85" t="str">
        <f t="array" ref="F742">IFERROR(INDEX(data!G$3:G$3000, SMALL(IF(ISBLANK($F$3),IF(data!$D$3:$D$3000=$D$3,ROW(data!G$3:G$3000)-ROW(data!G$3)+1),IF(data!$D$3:$D$3000=$D$3,IF(data!$E$3:$E$3000=$F$3, ROW(data!G$3:G$3000)-ROW(data!G$3)+1))),ROWS(data!G$3:G739))),"")</f>
        <v/>
      </c>
      <c r="G742" s="85" t="str">
        <f t="shared" si="11"/>
        <v/>
      </c>
    </row>
    <row r="743" spans="1:7">
      <c r="A743" s="88" t="str">
        <f t="array" ref="A743">IFERROR(INDEX(data!A$3:A$3000, SMALL(IF(ISBLANK($F$3),IF(data!$D$3:$D$3000=$D$3,ROW(data!A$3:A$3000)-ROW(data!A$3)+1),IF(data!$D$3:$D$3000=$D$3,IF(data!$E$3:$E$3000=$F$3, ROW(data!A$3:A$3000)-ROW(data!A$3)+1))),ROWS(data!A$3:A740))),"")</f>
        <v/>
      </c>
      <c r="B743" s="89" t="str">
        <f t="array" ref="B743">IFERROR(INDEX(data!B$3:B$3000, SMALL(IF(ISBLANK($F$3),IF(data!$D$3:$D$3000=$D$3,ROW(data!B$3:B$3000)-ROW(data!B$3)+1),IF(data!$D$3:$D$3000=$D$3,IF(data!$E$3:$E$3000=$F$3, ROW(data!B$3:B$3000)-ROW(data!B$3)+1))),ROWS(data!B$3:B740))),"")</f>
        <v/>
      </c>
      <c r="C743" s="84" t="str">
        <f t="array" ref="C743">IFERROR(INDEX(data!C$3:C$3000, SMALL(IF(ISBLANK($F$3),IF(data!$D$3:$D$3000=$D$3,ROW(data!C$3:C$3000)-ROW(data!C$3)+1),IF(data!$D$3:$D$3000=$D$3,IF(data!$E$3:$E$3000=$F$3, ROW(data!C$3:C$3000)-ROW(data!C$3)+1))),ROWS(data!C$3:C740))),"")</f>
        <v/>
      </c>
      <c r="D743" s="90" t="str">
        <f t="array" ref="D743">IFERROR(INDEX(data!E$3:E$3000, SMALL(IF(ISBLANK($F$3),IF(data!$D$3:$D$3000=$D$3,ROW(data!E$3:E$3000)-ROW(data!E$3)+1),IF(data!$D$3:$D$3000=$D$3,IF(data!$E$3:$E$3000=$F$3, ROW(data!E$3:E$3000)-ROW(data!E$3)+1))),ROWS(data!E$3:E740))),"")</f>
        <v/>
      </c>
      <c r="E743" s="85" t="str">
        <f t="array" ref="E743">IFERROR(INDEX(data!F$3:F$3000, SMALL(IF(ISBLANK($F$3),IF(data!$D$3:$D$3000=$D$3,ROW(data!F$3:F$3000)-ROW(data!F$3)+1),IF(data!$D$3:$D$3000=$D$3,IF(data!$E$3:$E$3000=$F$3, ROW(data!F$3:F$3000)-ROW(data!F$3)+1))),ROWS(data!F$3:F740))),"")</f>
        <v/>
      </c>
      <c r="F743" s="85" t="str">
        <f t="array" ref="F743">IFERROR(INDEX(data!G$3:G$3000, SMALL(IF(ISBLANK($F$3),IF(data!$D$3:$D$3000=$D$3,ROW(data!G$3:G$3000)-ROW(data!G$3)+1),IF(data!$D$3:$D$3000=$D$3,IF(data!$E$3:$E$3000=$F$3, ROW(data!G$3:G$3000)-ROW(data!G$3)+1))),ROWS(data!G$3:G740))),"")</f>
        <v/>
      </c>
      <c r="G743" s="85" t="str">
        <f t="shared" si="11"/>
        <v/>
      </c>
    </row>
    <row r="744" spans="1:7">
      <c r="A744" s="91" t="str">
        <f t="array" ref="A744">IFERROR(INDEX(data!A$3:A$3000, SMALL(IF(ISBLANK($F$3),IF(data!$D$3:$D$3000=$D$3,ROW(data!A$3:A$3000)-ROW(data!A$3)+1),IF(data!$D$3:$D$3000=$D$3,IF(data!$E$3:$E$3000=$F$3, ROW(data!A$3:A$3000)-ROW(data!A$3)+1))),ROWS(data!A$3:A741))),"")</f>
        <v/>
      </c>
      <c r="B744" s="92" t="str">
        <f t="array" ref="B744">IFERROR(INDEX(data!B$3:B$3000, SMALL(IF(ISBLANK($F$3),IF(data!$D$3:$D$3000=$D$3,ROW(data!B$3:B$3000)-ROW(data!B$3)+1),IF(data!$D$3:$D$3000=$D$3,IF(data!$E$3:$E$3000=$F$3, ROW(data!B$3:B$3000)-ROW(data!B$3)+1))),ROWS(data!B$3:B741))),"")</f>
        <v/>
      </c>
      <c r="C744" s="92" t="str">
        <f t="array" ref="C744">IFERROR(INDEX(data!C$3:C$3000, SMALL(IF(ISBLANK($F$3),IF(data!$D$3:$D$3000=$D$3,ROW(data!C$3:C$3000)-ROW(data!C$3)+1),IF(data!$D$3:$D$3000=$D$3,IF(data!$E$3:$E$3000=$F$3, ROW(data!C$3:C$3000)-ROW(data!C$3)+1))),ROWS(data!C$3:C741))),"")</f>
        <v/>
      </c>
      <c r="D744" s="91" t="str">
        <f t="array" ref="D744">IFERROR(INDEX(data!E$3:E$3000, SMALL(IF(ISBLANK($F$3),IF(data!$D$3:$D$3000=$D$3,ROW(data!E$3:E$3000)-ROW(data!E$3)+1),IF(data!$D$3:$D$3000=$D$3,IF(data!$E$3:$E$3000=$F$3, ROW(data!E$3:E$3000)-ROW(data!E$3)+1))),ROWS(data!E$3:E741))),"")</f>
        <v/>
      </c>
      <c r="E744" s="85" t="str">
        <f t="array" ref="E744">IFERROR(INDEX(data!F$3:F$3000, SMALL(IF(ISBLANK($F$3),IF(data!$D$3:$D$3000=$D$3,ROW(data!F$3:F$3000)-ROW(data!F$3)+1),IF(data!$D$3:$D$3000=$D$3,IF(data!$E$3:$E$3000=$F$3, ROW(data!F$3:F$3000)-ROW(data!F$3)+1))),ROWS(data!F$3:F741))),"")</f>
        <v/>
      </c>
      <c r="F744" s="85" t="str">
        <f t="array" ref="F744">IFERROR(INDEX(data!G$3:G$3000, SMALL(IF(ISBLANK($F$3),IF(data!$D$3:$D$3000=$D$3,ROW(data!G$3:G$3000)-ROW(data!G$3)+1),IF(data!$D$3:$D$3000=$D$3,IF(data!$E$3:$E$3000=$F$3, ROW(data!G$3:G$3000)-ROW(data!G$3)+1))),ROWS(data!G$3:G741))),"")</f>
        <v/>
      </c>
      <c r="G744" s="85" t="str">
        <f t="shared" si="11"/>
        <v/>
      </c>
    </row>
    <row r="745" spans="1:7">
      <c r="A745" s="88" t="str">
        <f t="array" ref="A745">IFERROR(INDEX(data!A$3:A$3000, SMALL(IF(ISBLANK($F$3),IF(data!$D$3:$D$3000=$D$3,ROW(data!A$3:A$3000)-ROW(data!A$3)+1),IF(data!$D$3:$D$3000=$D$3,IF(data!$E$3:$E$3000=$F$3, ROW(data!A$3:A$3000)-ROW(data!A$3)+1))),ROWS(data!A$3:A742))),"")</f>
        <v/>
      </c>
      <c r="B745" s="89" t="str">
        <f t="array" ref="B745">IFERROR(INDEX(data!B$3:B$3000, SMALL(IF(ISBLANK($F$3),IF(data!$D$3:$D$3000=$D$3,ROW(data!B$3:B$3000)-ROW(data!B$3)+1),IF(data!$D$3:$D$3000=$D$3,IF(data!$E$3:$E$3000=$F$3, ROW(data!B$3:B$3000)-ROW(data!B$3)+1))),ROWS(data!B$3:B742))),"")</f>
        <v/>
      </c>
      <c r="C745" s="84" t="str">
        <f t="array" ref="C745">IFERROR(INDEX(data!C$3:C$3000, SMALL(IF(ISBLANK($F$3),IF(data!$D$3:$D$3000=$D$3,ROW(data!C$3:C$3000)-ROW(data!C$3)+1),IF(data!$D$3:$D$3000=$D$3,IF(data!$E$3:$E$3000=$F$3, ROW(data!C$3:C$3000)-ROW(data!C$3)+1))),ROWS(data!C$3:C742))),"")</f>
        <v/>
      </c>
      <c r="D745" s="90" t="str">
        <f t="array" ref="D745">IFERROR(INDEX(data!E$3:E$3000, SMALL(IF(ISBLANK($F$3),IF(data!$D$3:$D$3000=$D$3,ROW(data!E$3:E$3000)-ROW(data!E$3)+1),IF(data!$D$3:$D$3000=$D$3,IF(data!$E$3:$E$3000=$F$3, ROW(data!E$3:E$3000)-ROW(data!E$3)+1))),ROWS(data!E$3:E742))),"")</f>
        <v/>
      </c>
      <c r="E745" s="85" t="str">
        <f t="array" ref="E745">IFERROR(INDEX(data!F$3:F$3000, SMALL(IF(ISBLANK($F$3),IF(data!$D$3:$D$3000=$D$3,ROW(data!F$3:F$3000)-ROW(data!F$3)+1),IF(data!$D$3:$D$3000=$D$3,IF(data!$E$3:$E$3000=$F$3, ROW(data!F$3:F$3000)-ROW(data!F$3)+1))),ROWS(data!F$3:F742))),"")</f>
        <v/>
      </c>
      <c r="F745" s="85" t="str">
        <f t="array" ref="F745">IFERROR(INDEX(data!G$3:G$3000, SMALL(IF(ISBLANK($F$3),IF(data!$D$3:$D$3000=$D$3,ROW(data!G$3:G$3000)-ROW(data!G$3)+1),IF(data!$D$3:$D$3000=$D$3,IF(data!$E$3:$E$3000=$F$3, ROW(data!G$3:G$3000)-ROW(data!G$3)+1))),ROWS(data!G$3:G742))),"")</f>
        <v/>
      </c>
      <c r="G745" s="85" t="str">
        <f t="shared" si="11"/>
        <v/>
      </c>
    </row>
    <row r="746" spans="1:7">
      <c r="A746" s="91" t="str">
        <f t="array" ref="A746">IFERROR(INDEX(data!A$3:A$3000, SMALL(IF(ISBLANK($F$3),IF(data!$D$3:$D$3000=$D$3,ROW(data!A$3:A$3000)-ROW(data!A$3)+1),IF(data!$D$3:$D$3000=$D$3,IF(data!$E$3:$E$3000=$F$3, ROW(data!A$3:A$3000)-ROW(data!A$3)+1))),ROWS(data!A$3:A743))),"")</f>
        <v/>
      </c>
      <c r="B746" s="92" t="str">
        <f t="array" ref="B746">IFERROR(INDEX(data!B$3:B$3000, SMALL(IF(ISBLANK($F$3),IF(data!$D$3:$D$3000=$D$3,ROW(data!B$3:B$3000)-ROW(data!B$3)+1),IF(data!$D$3:$D$3000=$D$3,IF(data!$E$3:$E$3000=$F$3, ROW(data!B$3:B$3000)-ROW(data!B$3)+1))),ROWS(data!B$3:B743))),"")</f>
        <v/>
      </c>
      <c r="C746" s="92" t="str">
        <f t="array" ref="C746">IFERROR(INDEX(data!C$3:C$3000, SMALL(IF(ISBLANK($F$3),IF(data!$D$3:$D$3000=$D$3,ROW(data!C$3:C$3000)-ROW(data!C$3)+1),IF(data!$D$3:$D$3000=$D$3,IF(data!$E$3:$E$3000=$F$3, ROW(data!C$3:C$3000)-ROW(data!C$3)+1))),ROWS(data!C$3:C743))),"")</f>
        <v/>
      </c>
      <c r="D746" s="91" t="str">
        <f t="array" ref="D746">IFERROR(INDEX(data!E$3:E$3000, SMALL(IF(ISBLANK($F$3),IF(data!$D$3:$D$3000=$D$3,ROW(data!E$3:E$3000)-ROW(data!E$3)+1),IF(data!$D$3:$D$3000=$D$3,IF(data!$E$3:$E$3000=$F$3, ROW(data!E$3:E$3000)-ROW(data!E$3)+1))),ROWS(data!E$3:E743))),"")</f>
        <v/>
      </c>
      <c r="E746" s="85" t="str">
        <f t="array" ref="E746">IFERROR(INDEX(data!F$3:F$3000, SMALL(IF(ISBLANK($F$3),IF(data!$D$3:$D$3000=$D$3,ROW(data!F$3:F$3000)-ROW(data!F$3)+1),IF(data!$D$3:$D$3000=$D$3,IF(data!$E$3:$E$3000=$F$3, ROW(data!F$3:F$3000)-ROW(data!F$3)+1))),ROWS(data!F$3:F743))),"")</f>
        <v/>
      </c>
      <c r="F746" s="85" t="str">
        <f t="array" ref="F746">IFERROR(INDEX(data!G$3:G$3000, SMALL(IF(ISBLANK($F$3),IF(data!$D$3:$D$3000=$D$3,ROW(data!G$3:G$3000)-ROW(data!G$3)+1),IF(data!$D$3:$D$3000=$D$3,IF(data!$E$3:$E$3000=$F$3, ROW(data!G$3:G$3000)-ROW(data!G$3)+1))),ROWS(data!G$3:G743))),"")</f>
        <v/>
      </c>
      <c r="G746" s="85" t="str">
        <f t="shared" si="11"/>
        <v/>
      </c>
    </row>
    <row r="747" spans="1:7">
      <c r="A747" s="88" t="str">
        <f t="array" ref="A747">IFERROR(INDEX(data!A$3:A$3000, SMALL(IF(ISBLANK($F$3),IF(data!$D$3:$D$3000=$D$3,ROW(data!A$3:A$3000)-ROW(data!A$3)+1),IF(data!$D$3:$D$3000=$D$3,IF(data!$E$3:$E$3000=$F$3, ROW(data!A$3:A$3000)-ROW(data!A$3)+1))),ROWS(data!A$3:A744))),"")</f>
        <v/>
      </c>
      <c r="B747" s="89" t="str">
        <f t="array" ref="B747">IFERROR(INDEX(data!B$3:B$3000, SMALL(IF(ISBLANK($F$3),IF(data!$D$3:$D$3000=$D$3,ROW(data!B$3:B$3000)-ROW(data!B$3)+1),IF(data!$D$3:$D$3000=$D$3,IF(data!$E$3:$E$3000=$F$3, ROW(data!B$3:B$3000)-ROW(data!B$3)+1))),ROWS(data!B$3:B744))),"")</f>
        <v/>
      </c>
      <c r="C747" s="84" t="str">
        <f t="array" ref="C747">IFERROR(INDEX(data!C$3:C$3000, SMALL(IF(ISBLANK($F$3),IF(data!$D$3:$D$3000=$D$3,ROW(data!C$3:C$3000)-ROW(data!C$3)+1),IF(data!$D$3:$D$3000=$D$3,IF(data!$E$3:$E$3000=$F$3, ROW(data!C$3:C$3000)-ROW(data!C$3)+1))),ROWS(data!C$3:C744))),"")</f>
        <v/>
      </c>
      <c r="D747" s="90" t="str">
        <f t="array" ref="D747">IFERROR(INDEX(data!E$3:E$3000, SMALL(IF(ISBLANK($F$3),IF(data!$D$3:$D$3000=$D$3,ROW(data!E$3:E$3000)-ROW(data!E$3)+1),IF(data!$D$3:$D$3000=$D$3,IF(data!$E$3:$E$3000=$F$3, ROW(data!E$3:E$3000)-ROW(data!E$3)+1))),ROWS(data!E$3:E744))),"")</f>
        <v/>
      </c>
      <c r="E747" s="85" t="str">
        <f t="array" ref="E747">IFERROR(INDEX(data!F$3:F$3000, SMALL(IF(ISBLANK($F$3),IF(data!$D$3:$D$3000=$D$3,ROW(data!F$3:F$3000)-ROW(data!F$3)+1),IF(data!$D$3:$D$3000=$D$3,IF(data!$E$3:$E$3000=$F$3, ROW(data!F$3:F$3000)-ROW(data!F$3)+1))),ROWS(data!F$3:F744))),"")</f>
        <v/>
      </c>
      <c r="F747" s="85" t="str">
        <f t="array" ref="F747">IFERROR(INDEX(data!G$3:G$3000, SMALL(IF(ISBLANK($F$3),IF(data!$D$3:$D$3000=$D$3,ROW(data!G$3:G$3000)-ROW(data!G$3)+1),IF(data!$D$3:$D$3000=$D$3,IF(data!$E$3:$E$3000=$F$3, ROW(data!G$3:G$3000)-ROW(data!G$3)+1))),ROWS(data!G$3:G744))),"")</f>
        <v/>
      </c>
      <c r="G747" s="85" t="str">
        <f>IF(OR(ISNUMBER(F747), ISNUMBER(E747)),G746+E747-F747, "")</f>
        <v/>
      </c>
    </row>
    <row r="748" spans="1:7">
      <c r="A748" s="91" t="str">
        <f t="array" ref="A748">IFERROR(INDEX(data!A$3:A$3000, SMALL(IF(ISBLANK($F$3),IF(data!$D$3:$D$3000=$D$3,ROW(data!A$3:A$3000)-ROW(data!A$3)+1),IF(data!$D$3:$D$3000=$D$3,IF(data!$E$3:$E$3000=$F$3, ROW(data!A$3:A$3000)-ROW(data!A$3)+1))),ROWS(data!A$3:A745))),"")</f>
        <v/>
      </c>
      <c r="B748" s="92" t="str">
        <f t="array" ref="B748">IFERROR(INDEX(data!B$3:B$3000, SMALL(IF(ISBLANK($F$3),IF(data!$D$3:$D$3000=$D$3,ROW(data!B$3:B$3000)-ROW(data!B$3)+1),IF(data!$D$3:$D$3000=$D$3,IF(data!$E$3:$E$3000=$F$3, ROW(data!B$3:B$3000)-ROW(data!B$3)+1))),ROWS(data!B$3:B745))),"")</f>
        <v/>
      </c>
      <c r="C748" s="92" t="str">
        <f t="array" ref="C748">IFERROR(INDEX(data!C$3:C$3000, SMALL(IF(ISBLANK($F$3),IF(data!$D$3:$D$3000=$D$3,ROW(data!C$3:C$3000)-ROW(data!C$3)+1),IF(data!$D$3:$D$3000=$D$3,IF(data!$E$3:$E$3000=$F$3, ROW(data!C$3:C$3000)-ROW(data!C$3)+1))),ROWS(data!C$3:C745))),"")</f>
        <v/>
      </c>
      <c r="D748" s="91" t="str">
        <f t="array" ref="D748">IFERROR(INDEX(data!E$3:E$3000, SMALL(IF(ISBLANK($F$3),IF(data!$D$3:$D$3000=$D$3,ROW(data!E$3:E$3000)-ROW(data!E$3)+1),IF(data!$D$3:$D$3000=$D$3,IF(data!$E$3:$E$3000=$F$3, ROW(data!E$3:E$3000)-ROW(data!E$3)+1))),ROWS(data!E$3:E745))),"")</f>
        <v/>
      </c>
      <c r="E748" s="85" t="str">
        <f t="array" ref="E748">IFERROR(INDEX(data!F$3:F$3000, SMALL(IF(ISBLANK($F$3),IF(data!$D$3:$D$3000=$D$3,ROW(data!F$3:F$3000)-ROW(data!F$3)+1),IF(data!$D$3:$D$3000=$D$3,IF(data!$E$3:$E$3000=$F$3, ROW(data!F$3:F$3000)-ROW(data!F$3)+1))),ROWS(data!F$3:F745))),"")</f>
        <v/>
      </c>
      <c r="F748" s="85" t="str">
        <f t="array" ref="F748">IFERROR(INDEX(data!G$3:G$3000, SMALL(IF(ISBLANK($F$3),IF(data!$D$3:$D$3000=$D$3,ROW(data!G$3:G$3000)-ROW(data!G$3)+1),IF(data!$D$3:$D$3000=$D$3,IF(data!$E$3:$E$3000=$F$3, ROW(data!G$3:G$3000)-ROW(data!G$3)+1))),ROWS(data!G$3:G745))),"")</f>
        <v/>
      </c>
      <c r="G748" s="85" t="str">
        <f>IF(OR(ISNUMBER(F748), ISNUMBER(E748)),G747+E748-F748, "")</f>
        <v/>
      </c>
    </row>
    <row r="749" spans="1:7">
      <c r="A749" s="88" t="str">
        <f t="array" ref="A749">IFERROR(INDEX(data!A$3:A$3000, SMALL(IF(ISBLANK($F$3),IF(data!$D$3:$D$3000=$D$3,ROW(data!A$3:A$3000)-ROW(data!A$3)+1),IF(data!$D$3:$D$3000=$D$3,IF(data!$E$3:$E$3000=$F$3, ROW(data!A$3:A$3000)-ROW(data!A$3)+1))),ROWS(data!A$3:A746))),"")</f>
        <v/>
      </c>
      <c r="B749" s="89" t="str">
        <f t="array" ref="B749">IFERROR(INDEX(data!B$3:B$3000, SMALL(IF(ISBLANK($F$3),IF(data!$D$3:$D$3000=$D$3,ROW(data!B$3:B$3000)-ROW(data!B$3)+1),IF(data!$D$3:$D$3000=$D$3,IF(data!$E$3:$E$3000=$F$3, ROW(data!B$3:B$3000)-ROW(data!B$3)+1))),ROWS(data!B$3:B746))),"")</f>
        <v/>
      </c>
      <c r="C749" s="84" t="str">
        <f t="array" ref="C749">IFERROR(INDEX(data!C$3:C$3000, SMALL(IF(ISBLANK($F$3),IF(data!$D$3:$D$3000=$D$3,ROW(data!C$3:C$3000)-ROW(data!C$3)+1),IF(data!$D$3:$D$3000=$D$3,IF(data!$E$3:$E$3000=$F$3, ROW(data!C$3:C$3000)-ROW(data!C$3)+1))),ROWS(data!C$3:C746))),"")</f>
        <v/>
      </c>
      <c r="D749" s="90" t="str">
        <f t="array" ref="D749">IFERROR(INDEX(data!E$3:E$3000, SMALL(IF(ISBLANK($F$3),IF(data!$D$3:$D$3000=$D$3,ROW(data!E$3:E$3000)-ROW(data!E$3)+1),IF(data!$D$3:$D$3000=$D$3,IF(data!$E$3:$E$3000=$F$3, ROW(data!E$3:E$3000)-ROW(data!E$3)+1))),ROWS(data!E$3:E746))),"")</f>
        <v/>
      </c>
      <c r="E749" s="85" t="str">
        <f t="array" ref="E749">IFERROR(INDEX(data!F$3:F$3000, SMALL(IF(ISBLANK($F$3),IF(data!$D$3:$D$3000=$D$3,ROW(data!F$3:F$3000)-ROW(data!F$3)+1),IF(data!$D$3:$D$3000=$D$3,IF(data!$E$3:$E$3000=$F$3, ROW(data!F$3:F$3000)-ROW(data!F$3)+1))),ROWS(data!F$3:F746))),"")</f>
        <v/>
      </c>
      <c r="F749" s="85" t="str">
        <f t="array" ref="F749">IFERROR(INDEX(data!G$3:G$3000, SMALL(IF(ISBLANK($F$3),IF(data!$D$3:$D$3000=$D$3,ROW(data!G$3:G$3000)-ROW(data!G$3)+1),IF(data!$D$3:$D$3000=$D$3,IF(data!$E$3:$E$3000=$F$3, ROW(data!G$3:G$3000)-ROW(data!G$3)+1))),ROWS(data!G$3:G746))),"")</f>
        <v/>
      </c>
      <c r="G749" s="85" t="str">
        <f>IF(OR(ISNUMBER(F749), ISNUMBER(E749)),G748+E749-F749, "")</f>
        <v/>
      </c>
    </row>
    <row r="750" spans="1:7">
      <c r="A750" s="91" t="str">
        <f t="array" ref="A750">IFERROR(INDEX(data!A$3:A$3000, SMALL(IF(ISBLANK($F$3),IF(data!$D$3:$D$3000=$D$3,ROW(data!A$3:A$3000)-ROW(data!A$3)+1),IF(data!$D$3:$D$3000=$D$3,IF(data!$E$3:$E$3000=$F$3, ROW(data!A$3:A$3000)-ROW(data!A$3)+1))),ROWS(data!A$3:A747))),"")</f>
        <v/>
      </c>
      <c r="B750" s="92" t="str">
        <f t="array" ref="B750">IFERROR(INDEX(data!B$3:B$3000, SMALL(IF(ISBLANK($F$3),IF(data!$D$3:$D$3000=$D$3,ROW(data!B$3:B$3000)-ROW(data!B$3)+1),IF(data!$D$3:$D$3000=$D$3,IF(data!$E$3:$E$3000=$F$3, ROW(data!B$3:B$3000)-ROW(data!B$3)+1))),ROWS(data!B$3:B747))),"")</f>
        <v/>
      </c>
      <c r="C750" s="92" t="str">
        <f t="array" ref="C750">IFERROR(INDEX(data!C$3:C$3000, SMALL(IF(ISBLANK($F$3),IF(data!$D$3:$D$3000=$D$3,ROW(data!C$3:C$3000)-ROW(data!C$3)+1),IF(data!$D$3:$D$3000=$D$3,IF(data!$E$3:$E$3000=$F$3, ROW(data!C$3:C$3000)-ROW(data!C$3)+1))),ROWS(data!C$3:C747))),"")</f>
        <v/>
      </c>
      <c r="D750" s="91" t="str">
        <f t="array" ref="D750">IFERROR(INDEX(data!E$3:E$3000, SMALL(IF(ISBLANK($F$3),IF(data!$D$3:$D$3000=$D$3,ROW(data!E$3:E$3000)-ROW(data!E$3)+1),IF(data!$D$3:$D$3000=$D$3,IF(data!$E$3:$E$3000=$F$3, ROW(data!E$3:E$3000)-ROW(data!E$3)+1))),ROWS(data!E$3:E747))),"")</f>
        <v/>
      </c>
      <c r="E750" s="85" t="str">
        <f t="array" ref="E750">IFERROR(INDEX(data!F$3:F$3000, SMALL(IF(ISBLANK($F$3),IF(data!$D$3:$D$3000=$D$3,ROW(data!F$3:F$3000)-ROW(data!F$3)+1),IF(data!$D$3:$D$3000=$D$3,IF(data!$E$3:$E$3000=$F$3, ROW(data!F$3:F$3000)-ROW(data!F$3)+1))),ROWS(data!F$3:F747))),"")</f>
        <v/>
      </c>
      <c r="F750" s="85" t="str">
        <f t="array" ref="F750">IFERROR(INDEX(data!G$3:G$3000, SMALL(IF(ISBLANK($F$3),IF(data!$D$3:$D$3000=$D$3,ROW(data!G$3:G$3000)-ROW(data!G$3)+1),IF(data!$D$3:$D$3000=$D$3,IF(data!$E$3:$E$3000=$F$3, ROW(data!G$3:G$3000)-ROW(data!G$3)+1))),ROWS(data!G$3:G747))),"")</f>
        <v/>
      </c>
      <c r="G750" s="85" t="str">
        <f>IF(OR(ISNUMBER(F750), ISNUMBER(E750)),G749+E750-F750, "")</f>
        <v/>
      </c>
    </row>
  </sheetData>
  <sheetProtection algorithmName="SHA-512" hashValue="qz1KXsk5NP2l9SB3gJDV3x4SfI2ws4KppxVdXOPRo6mZxOHXDHY/3ZuvTD5y0YFyokREkPZgLIAk1UaJ/bgDRA==" saltValue="vft73yQLy65c74NB5o82kA==" spinCount="100000" sheet="1" selectLockedCells="1"/>
  <mergeCells count="1">
    <mergeCell ref="A1:G1"/>
  </mergeCells>
  <conditionalFormatting sqref="F6 E6:E7 E9 E11 E13 E15 E17 E19 E21 E23 E25 E27 E29 E31 E33 E35 E37 E39 E41 E75 E109 E143 E177 E211 E245 E279 E313 E347 E381 E415 E43 E77 E111 E145 E179 E213 E247 E281 E315 E349 E383 E417 E45 E79 E113 E147 E181 E215 E249 E283 E317 E351 E385 E419 E47 E81 E115 E149 E183 E217 E251 E285 E319 E353 E387 E49 E83 E117 E151 E185 E219 E253 E287 E321 E355 E389 E51 E85 E119 E153 E187 E221 E255 E289 E323 E357 E391 E53 E87 E121 E155 E189 E223 E257 E291 E325 E359 E393 E55 E89 E123 E157 E191 E225 E259 E293 E327 E361 E395 E57 E91 E125 E159 E193 E227 E261 E295 E329 E363 E397 E59 E93 E127 E161 E195 E229 E263 E297 E331 E365 E399 E61 E95 E129 E163 E197 E231 E265 E299 E333 E367 E401 E63 E97 E131 E165 E199 E233 E267 E301 E335 E369 E403 E65 E99 E133 E167 E201 E235 E269 E303 E337 E371 E405 E67 E101 E135 E169 E203 E237 E271 E305 E339 E373 E407 E69 E103 E137 E171 E205 E239 E273 E307 E341 E375 E409 E71 E105 E139 E173 E207 E241 E275 E309 E343 E377 E411 E73 E107 E141 E175 E209 E243 E277 E311 E345 E379 E413 E421 E607 E423 E641 E425 E675 E427 E709 E429 E743 E431 E553 E433 E583 E435 E473 E437 E555 E439 E507 E441 E617 E443 E541 E445 E651 E447 E575 E449 E685 E451 E609 E453 E643 E455 E677 E489 E711 E523 E745 E557 E719 E591 E625 E659 E693 E727 E587 E475 E621 E457 E509 E491 E655 E525 E543 E559 E483 E593 E627 E661 E695 E729 E577 E689 E611 E459 E645 E493 E679 E527 E713 E561 E747 E595 E629 E663 E697 E731 E517 E723 E477 E461 E551 E495 E511 E529 E725 E563 E545 E597 E631 E665 E699 E733 E585 E579 E463 E589 E497 E613 E531 E647 E565 E681 E599 E633 E667 E701 E735 E715 E749 E465 E619 E499 E653 E533 E479 E567 E687 E601 E635 E669 E703 E737 E513 E721 E467 E547 E501 E623 E535 E581 E569 E487 E603 E637 E671 E705 E739 E615 E649 E469 E683 E503 E717 E537 E657 E571 E485 E605 E639 E673 E707 E741 E521 E481 E471 E519 E505 E515 E539 E691 E573 E549 E8:F8 E10:F10 E12:F12 E14:F14 E16:F16 E18:F18 E20:F20 E22:F22 E24:F24 E26:F26 E28:F28 E30:F30 E32:F32 E34:F34 E36:F36 E38:F38 E40:F40 E42:F42 E76:F76 E110:F110 E144:F144 E178:F178 E212:F212 E246:F246 E280:F280 E314:F314 E348:F348 E382:F382 E416:F416 E44:F44 E78:F78 E112:F112 E146:F146 E180:F180 E214:F214 E248:F248 E282:F282 E316:F316 E350:F350 E384:F384 E418:F418 E46:F46 E80:F80 E114:F114 E148:F148 E182:F182 E216:F216 E250:F250 E284:F284 E318:F318 E352:F352 E386:F386 E420:F420 E48:F48 E82:F82 E116:F116 E150:F150 E184:F184 E218:F218 E252:F252 E286:F286 E320:F320 E354:F354 E388:F388 E50:F50 E84:F84 E118:F118 E152:F152 E186:F186 E220:F220 E254:F254 E288:F288 E322:F322 E356:F356 E390:F390 E52:F52 E86:F86 E120:F120 E154:F154 E188:F188 E222:F222 E256:F256 E290:F290 E324:F324 E358:F358 E392:F392 E54:F54 E88:F88 E122:F122 E156:F156 E190:F190 E224:F224 E258:F258 E292:F292 E326:F326 E360:F360 E394:F394 E56:F56 E90:F90 E124:F124 E158:F158 E192:F192 E226:F226 E260:F260 E294:F294 E328:F328 E362:F362 E396:F396 E58:F58 E92:F92 E126:F126 E160:F160 E194:F194 E228:F228 E262:F262 E296:F296 E330:F330 E364:F364 E398:F398 E60:F60 E94:F94 E128:F128 E162:F162 E196:F196 E230:F230 E264:F264 E298:F298 E332:F332 E366:F366 E400:F400 E62:F62 E96:F96 E130:F130 E164:F164 E198:F198 E232:F232 E266:F266 E300:F300 E334:F334 E368:F368 E402:F402 E64:F64 E98:F98 E132:F132 E166:F166 E200:F200 E234:F234 E268:F268 E302:F302 E336:F336 E370:F370 E404:F404 E66:F66 E100:F100 E134:F134 E168:F168 E202:F202 E236:F236 E270:F270 E304:F304 E338:F338 E372:F372 E406:F406 E68:F68 E102:F102 E136:F136 E170:F170 E204:F204 E238:F238 E272:F272 E306:F306 E340:F340 E374:F374 E408:F408 E70:F70 E104:F104 E138:F138 E172:F172 E206:F206 E240:F240 E274:F274 E308:F308 E342:F342 E376:F376 E410:F410 E72:F72 E106:F106 E140:F140 E174:F174 E208:F208 E242:F242 E276:F276 E310:F310 E344:F344 E378:F378 E412:F412 E74:F74 E108:F108 E142:F142 E176:F176 E210:F210 E244:F244 E278:F278 E312:F312 E346:F346 E380:F380 E414:F414 E422:F422 E608:F608 E424:F424 E642:F642 E426:F426 E676:F676 E428:F428 E710:F710 E430:F430 E744:F744 E432:F432 E554:F554 E434:F434 E584:F584 E436:F436 E474:F474 E438:F438 E556:F556 E440:F440 E508:F508 E442:F442 E618:F618 E444:F444 E542:F542 E446:F446 E652:F652 E448:F448 E576:F576 E450:F450 E686:F686 E452:F452 E610:F610 E454:F454 E644:F644 E456:F456 E678:F678 E490:F490 E712:F712 E524:F524 E746:F746 E558:F558 E720:F720 E592:F592 E626:F626 E660:F660 E694:F694 E728:F728 E588:F588 E476:F476 E622:F622 E458:F458 E510:F510 E492:F492 E656:F656 E526:F526 E544:F544 E560:F560 E484:F484 E594:F594 E628:F628 E662:F662 E696:F696 E730:F730 E578:F578 E690:F690 E612:F612 E460:F460 E646:F646 E494:F494 E680:F680 E528:F528 E714:F714 E562:F562 E748:F748 E596:F596 E630:F630 E664:F664 E698:F698 E732:F732 E518:F518 E724:F724 E478:F478 E462:F462 E552:F552 E496:F496 E512:F512 E530:F530 E726:F726 E564:F564 E546:F546 E598:F598 E632:F632 E666:F666 E700:F700 E734:F734 E586:F586 E580:F580 E464:F464 E590:F590 E498:F498 E614:F614 E532:F532 E648:F648 E566:F566 E682:F682 E600:F600 E634:F634 E668:F668 E702:F702 E736:F736 E716:F716 E750:F750 E466:F466 E620:F620 E500:F500 E654:F654 E534:F534 E480:F480 E568:F568 E688:F688 E602:F602 E636:F636 E670:F670 E704:F704 E738:F738 E514:F514 E722:F722 E468:F468 E548:F548 E502:F502 E624:F624 E536:F536 E582:F582 E570:F570 E488:F488 E604:F604 E638:F638 E672:F672 E706:F706 E740:F740 E616:F616 E650:F650 E470:F470 E684:F684 E504:F504 E718:F718 E538:F538 E658:F658 E572:F572 E486:F486 E606:F606 E640:F640 E674:F674 E708:F708 E742:F742 E522:F522 E482:F482 E472:F472 E520:F520 E506:F506 E516:F516 E540:F540 E692:F692 E574:F574 E550:F550">
    <cfRule type="cellIs" dxfId="35" priority="16" operator="equal">
      <formula>0</formula>
    </cfRule>
  </conditionalFormatting>
  <conditionalFormatting sqref="A6:D750">
    <cfRule type="cellIs" dxfId="34" priority="13" operator="equal">
      <formula>0</formula>
    </cfRule>
  </conditionalFormatting>
  <conditionalFormatting sqref="E7:F7 E9:F9 E11:F11 E13:F13 E15:F15 E17:F17 E19:F19 E21:F21 E23:F23 E25:F25 E27:F27 E29:F29 E31:F31 E33:F33 E35:F35 E37:F37 E39:F39 E41:F41 E75:F75 E109:F109 E143:F143 E177:F177 E211:F211 E245:F245 E279:F279 E313:F313 E347:F347 E381:F381 E415:F415 E421:F421 E607:F607 E43:F43 E77:F77 E111:F111 E145:F145 E179:F179 E213:F213 E247:F247 E281:F281 E315:F315 E349:F349 E383:F383 E417:F417 E45:F45 E79:F79 E113:F113 E147:F147 E181:F181 E215:F215 E249:F249 E283:F283 E317:F317 E351:F351 E385:F385 E419:F419 E47:F47 E81:F81 E115:F115 E149:F149 E183:F183 E217:F217 E251:F251 E285:F285 E319:F319 E353:F353 E387:F387 E49:F49 E83:F83 E117:F117 E151:F151 E185:F185 E219:F219 E253:F253 E287:F287 E321:F321 E355:F355 E389:F389 E51:F51 E85:F85 E119:F119 E153:F153 E187:F187 E221:F221 E255:F255 E289:F289 E323:F323 E357:F357 E391:F391 E53:F53 E87:F87 E121:F121 E155:F155 E189:F189 E223:F223 E257:F257 E291:F291 E325:F325 E359:F359 E393:F393 E55:F55 E89:F89 E123:F123 E157:F157 E191:F191 E225:F225 E259:F259 E293:F293 E327:F327 E361:F361 E395:F395 E57:F57 E91:F91 E125:F125 E159:F159 E193:F193 E227:F227 E261:F261 E295:F295 E329:F329 E363:F363 E397:F397 E59:F59 E93:F93 E127:F127 E161:F161 E195:F195 E229:F229 E263:F263 E297:F297 E331:F331 E365:F365 E399:F399 E61:F61 E95:F95 E129:F129 E163:F163 E197:F197 E231:F231 E265:F265 E299:F299 E333:F333 E367:F367 E401:F401 E63:F63 E97:F97 E131:F131 E165:F165 E199:F199 E233:F233 E267:F267 E301:F301 E335:F335 E369:F369 E403:F403 E65:F65 E99:F99 E133:F133 E167:F167 E201:F201 E235:F235 E269:F269 E303:F303 E337:F337 E371:F371 E405:F405 E67:F67 E101:F101 E135:F135 E169:F169 E203:F203 E237:F237 E271:F271 E305:F305 E339:F339 E373:F373 E407:F407 E69:F69 E103:F103 E137:F137 E171:F171 E205:F205 E239:F239 E273:F273 E307:F307 E341:F341 E375:F375 E409:F409 E71:F71 E105:F105 E139:F139 E173:F173 E207:F207 E241:F241 E275:F275 E309:F309 E343:F343 E377:F377 E411:F411 E73:F73 E107:F107 E141:F141 E175:F175 E209:F209 E243:F243 E277:F277 E311:F311 E345:F345 E379:F379 E413:F413 E423:F423 E641:F641 E425:F425 E675:F675 E427:F427 E709:F709 E429:F429 E743:F743 E431:F431 E553:F553 E433:F433 E583:F583 E435:F435 E473:F473 E437:F437 E555:F555 E439:F439 E507:F507 E441:F441 E617:F617 E443:F443 E541:F541 E445:F445 E651:F651 E447:F447 E575:F575 E449:F449 E685:F685 E451:F451 E609:F609 E453:F453 E643:F643 E455:F455 E677:F677 E489:F489 E711:F711 E523:F523 E745:F745 E557:F557 E719:F719 E591:F591 E625:F625 E659:F659 E693:F693 E727:F727 E587:F587 E475:F475 E621:F621 E457:F457 E509:F509 E491:F491 E655:F655 E525:F525 E543:F543 E559:F559 E483:F483 E593:F593 E627:F627 E661:F661 E695:F695 E729:F729 E577:F577 E689:F689 E611:F611 E459:F459 E645:F645 E493:F493 E679:F679 E527:F527 E713:F713 E561:F561 E747:F747 E595:F595 E629:F629 E663:F663 E697:F697 E731:F731 E517:F517 E723:F723 E477:F477 E461:F461 E551:F551 E495:F495 E511:F511 E529:F529 E725:F725 E563:F563 E545:F545 E597:F597 E631:F631 E665:F665 E699:F699 E733:F733 E585:F585 E579:F579 E463:F463 E589:F589 E497:F497 E613:F613 E531:F531 E647:F647 E565:F565 E681:F681 E599:F599 E633:F633 E667:F667 E701:F701 E735:F735 E715:F715 E749:F749 E465:F465 E619:F619 E499:F499 E653:F653 E533:F533 E479:F479 E567:F567 E687:F687 E601:F601 E635:F635 E669:F669 E703:F703 E737:F737 E513:F513 E721:F721 E467:F467 E547:F547 E501:F501 E623:F623 E535:F535 E581:F581 E569:F569 E487:F487 E603:F603 E637:F637 E671:F671 E705:F705 E739:F739 E615:F615 E649:F649 E469:F469 E683:F683 E503:F503 E717:F717 E537:F537 E657:F657 E571:F571 E485:F485 E605:F605 E639:F639 E673:F673 E707:F707 E741:F741 E521:F521 E481:F481 E471:F471 E519:F519 E505:F505 E515:F515 E539:F539 E691:F691 E573:F573 E549:F549">
    <cfRule type="cellIs" dxfId="33" priority="11" operator="equal">
      <formula>0</formula>
    </cfRule>
  </conditionalFormatting>
  <conditionalFormatting sqref="A7:D7 A109:D109 A143:D143 A177:D177 A211:D211 A245:D245 A279:D279 A313:D313 A347:D347 A381:D381 A415:D415 A111:D111 A145:D145 A179:D179 A213:D213 A247:D247 A281:D281 A315:D315 A349:D349 A383:D383 A417:D417 A113:D113 A147:D147 A181:D181 A215:D215 A249:D249 A283:D283 A317:D317 A351:D351 A385:D385 A419:D419 A115:D115 A149:D149 A183:D183 A217:D217 A251:D251 A285:D285 A319:D319 A353:D353 A387:D387 A117:D117 A151:D151 A185:D185 A219:D219 A253:D253 A287:D287 A321:D321 A355:D355 A389:D389 A119:D119 A153:D153 A187:D187 A221:D221 A255:D255 A289:D289 A323:D323 A357:D357 A391:D391 A121:D121 A155:D155 A189:D189 A223:D223 A257:D257 A291:D291 A325:D325 A359:D359 A393:D393 A123:D123 A157:D157 A191:D191 A225:D225 A259:D259 A293:D293 A327:D327 A361:D361 A395:D395 A125:D125 A159:D159 A193:D193 A227:D227 A261:D261 A295:D295 A329:D329 A363:D363 A397:D397 A127:D127 A161:D161 A195:D195 A229:D229 A263:D263 A297:D297 A331:D331 A365:D365 A399:D399 A129:D129 A163:D163 A197:D197 A231:D231 A265:D265 A299:D299 A333:D333 A367:D367 A401:D401 A131:D131 A165:D165 A199:D199 A233:D233 A267:D267 A301:D301 A335:D335 A369:D369 A403:D403 A133:D133 A167:D167 A201:D201 A235:D235 A269:D269 A303:D303 A337:D337 A371:D371 A405:D405 A101:D101 A135:D135 A169:D169 A203:D203 A237:D237 A271:D271 A305:D305 A339:D339 A373:D373 A407:D407 A103:D103 A137:D137 A171:D171 A205:D205 A239:D239 A273:D273 A307:D307 A341:D341 A375:D375 A409:D409 A105:D105 A139:D139 A173:D173 A207:D207 A241:D241 A275:D275 A309:D309 A343:D343 A377:D377 A411:D411 A107:D107 A141:D141 A175:D175 A209:D209 A243:D243 A277:D277 A311:D311 A345:D345 A379:D379 A413:D413 A421:D421 A607:D607 A423:D423 A641:D641 A425:D425 A675:D675 A427:D427 A709:D709 A429:D429 A743:D743 A431:D431 A553:D553 A433:D433 A583:D583 A435:D435 A473:D473 A437:D437 A555:D555 A439:D439 A507:D507 A441:D441 A617:D617 A443:D443 A541:D541 A445:D445 A651:D651 A447:D447 A575:D575 A449:D449 A685:D685 A451:D451 A609:D609 A453:D453 A643:D643 A455:D455 A677:D677 A489:D489 A711:D711 A523:D523 A745:D745 A557:D557 A719:D719 A591:D591 A625:D625 A659:D659 A693:D693 A727:D727 A587:D587 A475:D475 A621:D621 A457:D457 A509:D509 A491:D491 A655:D655 A525:D525 A543:D543 A559:D559 A483:D483 A593:D593 A627:D627 A661:D661 A695:D695 A729:D729 A577:D577 A689:D689 A611:D611 A459:D459 A645:D645 A493:D493 A679:D679 A527:D527 A713:D713 A561:D561 A747:D747 A595:D595 A629:D629 A663:D663 A697:D697 A731:D731 A517:D517 A723:D723 A477:D477 A461:D461 A551:D551 A495:D495 A511:D511 A529:D529 A725:D725 A563:D563 A545:D545 A597:D597 A631:D631 A665:D665 A699:D699 A733:D733 A585:D585 A579:D579 A463:D463 A589:D589 A497:D497 A613:D613 A531:D531 A647:D647 A565:D565 A681:D681 A599:D599 A633:D633 A667:D667 A701:D701 A735:D735 A715:D715 A749:D749 A465:D465 A619:D619 A499:D499 A653:D653 A533:D533 A479:D479 A567:D567 A687:D687 A601:D601 A635:D635 A669:D669 A703:D703 A737:D737 A513:D513 A721:D721 A467:D467 A547:D547 A501:D501 A623:D623 A535:D535 A581:D581 A569:D569 A487:D487 A603:D603 A637:D637 A671:D671 A705:D705 A739:D739 A615:D615 A649:D649 A469:D469 A683:D683 A503:D503 A717:D717 A537:D537 A657:D657 A571:D571 A485:D485 A605:D605 A639:D639 A673:D673 A707:D707 A741:D741 A521:D521 A481:D481 A471:D471 A519:D519 A505:D505 A515:D515 A539:D539 A691:D691 A573:D573 A549:D549 A9:D9 A11:D11 A13:D13 A15:D15 A17:D17 A19:D19 A21:D21 A23:D23 A25:D25 A27:D27 A29:D29 A31:D31 A33:D33 A35:D35 A37:D37 A39:D39 A41:D41 A43:D43 A45:D45 A47:D47 A49:D49 A51:D51 A53:D53 A55:D55 A57:D57 A59:D59 A61:D61 A63:D63 A65:D65 A67:D67 A69:D69 A71:D71 A73:D73 A75:D75 A77:D77 A79:D79 A81:D81 A83:D83 A85:D85 A87:D87 A89:D89 A91:D91 A93:D93 A95:D95 A97:D97 A99:D99">
    <cfRule type="cellIs" dxfId="32" priority="10" operator="equal">
      <formula>0</formula>
    </cfRule>
  </conditionalFormatting>
  <dataValidations count="5">
    <dataValidation allowBlank="1" errorTitle="                     تــوجـــه !" error="از لیست انتخاب کنید" sqref="E3" xr:uid="{00000000-0002-0000-0100-000000000000}"/>
    <dataValidation type="list" allowBlank="1" showErrorMessage="1" errorTitle="                     Warning !" error="Choose from List" sqref="D3" xr:uid="{00000000-0002-0000-0100-000001000000}">
      <formula1>Title</formula1>
    </dataValidation>
    <dataValidation type="list" allowBlank="1" showErrorMessage="1" errorTitle="                     Warning !" error="Choose from List_x000a_" sqref="F3" xr:uid="{00000000-0002-0000-0100-000002000000}">
      <formula1>Account</formula1>
    </dataValidation>
    <dataValidation type="list" allowBlank="1" showErrorMessage="1" errorTitle="Warning" error="Please choose from list" promptTitle="Warning!" prompt="Please Choose From List" sqref="B6:B23" xr:uid="{00000000-0002-0000-0100-000003000000}">
      <formula1>"Jan,Feb,Mar,Apr,May,Jun,Jul,Agu,Sep,Oct,Nov,Dec"</formula1>
    </dataValidation>
    <dataValidation allowBlank="1" showErrorMessage="1" errorTitle="Warning" error="Please choose from list" promptTitle="Warning!" prompt="Please Choose From List" sqref="B24:B100" xr:uid="{00000000-0002-0000-0100-000004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4"/>
  <sheetViews>
    <sheetView workbookViewId="0">
      <pane xSplit="14" ySplit="33" topLeftCell="O34" activePane="bottomRight" state="frozen"/>
      <selection pane="topRight" activeCell="O1" sqref="O1"/>
      <selection pane="bottomLeft" activeCell="A35" sqref="A35"/>
      <selection pane="bottomRight" activeCell="N5" sqref="N5"/>
    </sheetView>
  </sheetViews>
  <sheetFormatPr defaultColWidth="9" defaultRowHeight="14.25"/>
  <cols>
    <col min="1" max="1" width="3.5" style="17" customWidth="1"/>
    <col min="2" max="2" width="7.625" style="17" customWidth="1"/>
    <col min="3" max="3" width="7.125" style="17" customWidth="1"/>
    <col min="4" max="13" width="9" style="17" customWidth="1"/>
    <col min="14" max="14" width="14.5" style="17" customWidth="1"/>
    <col min="15" max="16384" width="9" style="17"/>
  </cols>
  <sheetData>
    <row r="1" spans="1:15" ht="20.25">
      <c r="A1" s="108"/>
      <c r="B1" s="162" t="s">
        <v>48</v>
      </c>
      <c r="C1" s="162"/>
      <c r="D1" s="162"/>
      <c r="E1" s="162"/>
      <c r="F1" s="162"/>
      <c r="G1" s="162"/>
      <c r="H1" s="162"/>
      <c r="I1" s="162"/>
      <c r="J1" s="162"/>
      <c r="K1" s="162"/>
      <c r="L1" s="162"/>
      <c r="M1" s="162"/>
      <c r="N1" s="109"/>
    </row>
    <row r="2" spans="1:15" ht="14.25" customHeight="1">
      <c r="A2" s="163" t="s">
        <v>79</v>
      </c>
      <c r="B2" s="188" t="s">
        <v>18</v>
      </c>
      <c r="C2" s="189" t="s">
        <v>17</v>
      </c>
      <c r="D2" s="187" t="s">
        <v>12</v>
      </c>
      <c r="E2" s="187" t="s">
        <v>83</v>
      </c>
      <c r="F2" s="187" t="s">
        <v>80</v>
      </c>
      <c r="G2" s="187" t="s">
        <v>82</v>
      </c>
      <c r="H2" s="187" t="s">
        <v>19</v>
      </c>
      <c r="I2" s="187" t="s">
        <v>81</v>
      </c>
      <c r="J2" s="187" t="s">
        <v>20</v>
      </c>
      <c r="K2" s="187" t="s">
        <v>15</v>
      </c>
      <c r="L2" s="187" t="s">
        <v>16</v>
      </c>
      <c r="M2" s="190" t="s">
        <v>14</v>
      </c>
      <c r="N2" s="110" t="s">
        <v>13</v>
      </c>
    </row>
    <row r="3" spans="1:15">
      <c r="A3" s="163"/>
      <c r="B3" s="53"/>
      <c r="C3" s="46"/>
      <c r="D3" s="21" t="s">
        <v>59</v>
      </c>
      <c r="E3" s="21"/>
      <c r="F3" s="21"/>
      <c r="G3" s="22" t="s">
        <v>66</v>
      </c>
      <c r="H3" s="22"/>
      <c r="I3" s="22" t="s">
        <v>63</v>
      </c>
      <c r="J3" s="22"/>
      <c r="K3" s="22"/>
      <c r="L3" s="35"/>
      <c r="M3" s="54" t="s">
        <v>51</v>
      </c>
      <c r="N3" s="103">
        <v>1500</v>
      </c>
      <c r="O3" s="70"/>
    </row>
    <row r="4" spans="1:15">
      <c r="A4" s="163"/>
      <c r="B4" s="53"/>
      <c r="C4" s="46"/>
      <c r="D4" s="23" t="s">
        <v>60</v>
      </c>
      <c r="E4" s="23"/>
      <c r="F4" s="24"/>
      <c r="G4" s="24"/>
      <c r="H4" s="24"/>
      <c r="I4" s="24"/>
      <c r="J4" s="24"/>
      <c r="K4" s="24"/>
      <c r="L4" s="24"/>
      <c r="M4" s="55" t="s">
        <v>65</v>
      </c>
      <c r="N4" s="104">
        <v>500</v>
      </c>
      <c r="O4" s="70"/>
    </row>
    <row r="5" spans="1:15">
      <c r="A5" s="163"/>
      <c r="B5" s="53"/>
      <c r="C5" s="46"/>
      <c r="D5" s="23"/>
      <c r="E5" s="24"/>
      <c r="F5" s="24"/>
      <c r="G5" s="24"/>
      <c r="H5" s="24"/>
      <c r="I5" s="24"/>
      <c r="J5" s="24"/>
      <c r="K5" s="24"/>
      <c r="L5" s="24"/>
      <c r="M5" s="55"/>
      <c r="N5" s="104"/>
      <c r="O5" s="70"/>
    </row>
    <row r="6" spans="1:15">
      <c r="A6" s="163"/>
      <c r="B6" s="53"/>
      <c r="C6" s="46"/>
      <c r="D6" s="23"/>
      <c r="E6" s="23"/>
      <c r="F6" s="24"/>
      <c r="G6" s="24"/>
      <c r="H6" s="24"/>
      <c r="I6" s="24"/>
      <c r="J6" s="24"/>
      <c r="K6" s="24"/>
      <c r="L6" s="24"/>
      <c r="M6" s="55"/>
      <c r="N6" s="104"/>
      <c r="O6" s="70"/>
    </row>
    <row r="7" spans="1:15">
      <c r="A7" s="163"/>
      <c r="B7" s="53"/>
      <c r="C7" s="46"/>
      <c r="D7" s="24"/>
      <c r="E7" s="24"/>
      <c r="F7" s="24"/>
      <c r="G7" s="24"/>
      <c r="H7" s="24"/>
      <c r="I7" s="24"/>
      <c r="J7" s="24"/>
      <c r="K7" s="24"/>
      <c r="L7" s="24"/>
      <c r="M7" s="55"/>
      <c r="N7" s="104"/>
      <c r="O7" s="70"/>
    </row>
    <row r="8" spans="1:15">
      <c r="A8" s="163"/>
      <c r="B8" s="53"/>
      <c r="C8" s="46"/>
      <c r="D8" s="24"/>
      <c r="E8" s="24"/>
      <c r="F8" s="24"/>
      <c r="G8" s="24"/>
      <c r="H8" s="24"/>
      <c r="I8" s="24"/>
      <c r="J8" s="24"/>
      <c r="K8" s="24"/>
      <c r="L8" s="24"/>
      <c r="M8" s="55"/>
      <c r="N8" s="104"/>
      <c r="O8" s="70"/>
    </row>
    <row r="9" spans="1:15">
      <c r="A9" s="163"/>
      <c r="B9" s="53"/>
      <c r="C9" s="46"/>
      <c r="D9" s="24"/>
      <c r="E9" s="24"/>
      <c r="F9" s="24"/>
      <c r="G9" s="24"/>
      <c r="H9" s="24"/>
      <c r="I9" s="24"/>
      <c r="J9" s="24"/>
      <c r="K9" s="24"/>
      <c r="L9" s="24"/>
      <c r="M9" s="55"/>
      <c r="N9" s="104"/>
      <c r="O9" s="70"/>
    </row>
    <row r="10" spans="1:15">
      <c r="A10" s="163"/>
      <c r="B10" s="53"/>
      <c r="C10" s="46"/>
      <c r="D10" s="24"/>
      <c r="E10" s="24"/>
      <c r="F10" s="24"/>
      <c r="G10" s="24"/>
      <c r="H10" s="24"/>
      <c r="I10" s="24"/>
      <c r="J10" s="24"/>
      <c r="K10" s="24"/>
      <c r="L10" s="24"/>
      <c r="M10" s="55"/>
      <c r="N10" s="104"/>
      <c r="O10" s="70"/>
    </row>
    <row r="11" spans="1:15">
      <c r="A11" s="163"/>
      <c r="B11" s="53"/>
      <c r="C11" s="46"/>
      <c r="D11" s="24"/>
      <c r="E11" s="24"/>
      <c r="F11" s="24"/>
      <c r="G11" s="24"/>
      <c r="H11" s="24"/>
      <c r="I11" s="24"/>
      <c r="J11" s="24"/>
      <c r="K11" s="24"/>
      <c r="L11" s="24"/>
      <c r="M11" s="55"/>
      <c r="N11" s="104"/>
      <c r="O11" s="70"/>
    </row>
    <row r="12" spans="1:15">
      <c r="A12" s="163"/>
      <c r="B12" s="53"/>
      <c r="C12" s="46"/>
      <c r="D12" s="24"/>
      <c r="E12" s="24"/>
      <c r="F12" s="24"/>
      <c r="G12" s="24"/>
      <c r="H12" s="24"/>
      <c r="I12" s="24"/>
      <c r="J12" s="24"/>
      <c r="K12" s="24"/>
      <c r="L12" s="24"/>
      <c r="M12" s="55"/>
      <c r="N12" s="104"/>
      <c r="O12" s="70"/>
    </row>
    <row r="13" spans="1:15">
      <c r="A13" s="163"/>
      <c r="B13" s="53"/>
      <c r="C13" s="46"/>
      <c r="D13" s="24"/>
      <c r="E13" s="24"/>
      <c r="F13" s="24"/>
      <c r="G13" s="24"/>
      <c r="H13" s="24"/>
      <c r="I13" s="24"/>
      <c r="J13" s="24"/>
      <c r="K13" s="24"/>
      <c r="L13" s="24"/>
      <c r="M13" s="55"/>
      <c r="N13" s="104"/>
      <c r="O13" s="70"/>
    </row>
    <row r="14" spans="1:15">
      <c r="A14" s="163"/>
      <c r="B14" s="53"/>
      <c r="C14" s="46"/>
      <c r="D14" s="24"/>
      <c r="E14" s="24"/>
      <c r="F14" s="24"/>
      <c r="G14" s="24"/>
      <c r="H14" s="24"/>
      <c r="I14" s="24"/>
      <c r="J14" s="24"/>
      <c r="K14" s="24"/>
      <c r="L14" s="24"/>
      <c r="M14" s="55"/>
      <c r="N14" s="104"/>
      <c r="O14" s="70"/>
    </row>
    <row r="15" spans="1:15">
      <c r="A15" s="163"/>
      <c r="B15" s="53"/>
      <c r="C15" s="46"/>
      <c r="D15" s="24"/>
      <c r="E15" s="24"/>
      <c r="F15" s="24"/>
      <c r="G15" s="24"/>
      <c r="H15" s="24"/>
      <c r="I15" s="24"/>
      <c r="J15" s="24"/>
      <c r="K15" s="24"/>
      <c r="L15" s="24"/>
      <c r="M15" s="55"/>
      <c r="N15" s="104"/>
      <c r="O15" s="70"/>
    </row>
    <row r="16" spans="1:15">
      <c r="A16" s="163"/>
      <c r="B16" s="53"/>
      <c r="C16" s="46"/>
      <c r="D16" s="24"/>
      <c r="E16" s="24"/>
      <c r="F16" s="24"/>
      <c r="G16" s="24"/>
      <c r="H16" s="24"/>
      <c r="I16" s="24"/>
      <c r="J16" s="24"/>
      <c r="K16" s="24"/>
      <c r="L16" s="24"/>
      <c r="M16" s="55"/>
      <c r="N16" s="104"/>
      <c r="O16" s="70"/>
    </row>
    <row r="17" spans="1:15">
      <c r="A17" s="163"/>
      <c r="B17" s="53"/>
      <c r="C17" s="46"/>
      <c r="D17" s="24"/>
      <c r="E17" s="24"/>
      <c r="F17" s="24"/>
      <c r="G17" s="24"/>
      <c r="H17" s="24"/>
      <c r="I17" s="24"/>
      <c r="J17" s="24"/>
      <c r="K17" s="46"/>
      <c r="L17" s="46"/>
      <c r="M17" s="55"/>
      <c r="N17" s="104"/>
      <c r="O17" s="70"/>
    </row>
    <row r="18" spans="1:15">
      <c r="A18" s="163"/>
      <c r="B18" s="53"/>
      <c r="C18" s="46"/>
      <c r="D18" s="24"/>
      <c r="E18" s="24"/>
      <c r="F18" s="24"/>
      <c r="G18" s="24"/>
      <c r="H18" s="24"/>
      <c r="I18" s="24"/>
      <c r="J18" s="24"/>
      <c r="K18" s="46"/>
      <c r="L18" s="46"/>
      <c r="M18" s="55"/>
      <c r="N18" s="104"/>
      <c r="O18" s="70"/>
    </row>
    <row r="19" spans="1:15">
      <c r="A19" s="163"/>
      <c r="B19" s="53"/>
      <c r="C19" s="46"/>
      <c r="D19" s="24"/>
      <c r="E19" s="24"/>
      <c r="F19" s="24"/>
      <c r="G19" s="24"/>
      <c r="H19" s="24"/>
      <c r="I19" s="24"/>
      <c r="J19" s="24"/>
      <c r="K19" s="46"/>
      <c r="L19" s="46"/>
      <c r="M19" s="55"/>
      <c r="N19" s="104"/>
      <c r="O19" s="70"/>
    </row>
    <row r="20" spans="1:15">
      <c r="A20" s="163"/>
      <c r="B20" s="53"/>
      <c r="C20" s="46"/>
      <c r="D20" s="24"/>
      <c r="E20" s="24"/>
      <c r="F20" s="24"/>
      <c r="G20" s="24"/>
      <c r="H20" s="24"/>
      <c r="I20" s="24"/>
      <c r="J20" s="24"/>
      <c r="K20" s="46"/>
      <c r="L20" s="46"/>
      <c r="M20" s="55"/>
      <c r="N20" s="104"/>
      <c r="O20" s="70"/>
    </row>
    <row r="21" spans="1:15">
      <c r="A21" s="163"/>
      <c r="B21" s="53"/>
      <c r="C21" s="46"/>
      <c r="D21" s="24"/>
      <c r="E21" s="24"/>
      <c r="F21" s="24"/>
      <c r="G21" s="24"/>
      <c r="H21" s="24"/>
      <c r="I21" s="24"/>
      <c r="J21" s="24"/>
      <c r="K21" s="46"/>
      <c r="L21" s="46"/>
      <c r="M21" s="55"/>
      <c r="N21" s="104"/>
      <c r="O21" s="70"/>
    </row>
    <row r="22" spans="1:15">
      <c r="A22" s="163"/>
      <c r="B22" s="53"/>
      <c r="C22" s="46"/>
      <c r="D22" s="24"/>
      <c r="E22" s="24"/>
      <c r="F22" s="24"/>
      <c r="G22" s="24"/>
      <c r="H22" s="24"/>
      <c r="I22" s="24"/>
      <c r="J22" s="24"/>
      <c r="K22" s="46"/>
      <c r="L22" s="46"/>
      <c r="M22" s="55"/>
      <c r="N22" s="104"/>
      <c r="O22" s="70"/>
    </row>
    <row r="23" spans="1:15">
      <c r="A23" s="163"/>
      <c r="B23" s="53"/>
      <c r="C23" s="46"/>
      <c r="D23" s="24"/>
      <c r="E23" s="24"/>
      <c r="F23" s="24"/>
      <c r="G23" s="24"/>
      <c r="H23" s="24"/>
      <c r="I23" s="24"/>
      <c r="J23" s="24"/>
      <c r="K23" s="46"/>
      <c r="L23" s="46"/>
      <c r="M23" s="55"/>
      <c r="N23" s="104"/>
      <c r="O23" s="70"/>
    </row>
    <row r="24" spans="1:15">
      <c r="A24" s="163"/>
      <c r="B24" s="53"/>
      <c r="C24" s="46"/>
      <c r="D24" s="24"/>
      <c r="E24" s="24"/>
      <c r="F24" s="24"/>
      <c r="G24" s="24"/>
      <c r="H24" s="24"/>
      <c r="I24" s="24"/>
      <c r="J24" s="24"/>
      <c r="K24" s="46"/>
      <c r="L24" s="46"/>
      <c r="M24" s="55"/>
      <c r="N24" s="104"/>
      <c r="O24" s="70"/>
    </row>
    <row r="25" spans="1:15">
      <c r="A25" s="163"/>
      <c r="B25" s="53"/>
      <c r="C25" s="46"/>
      <c r="D25" s="24"/>
      <c r="E25" s="24"/>
      <c r="F25" s="24"/>
      <c r="G25" s="24"/>
      <c r="H25" s="24"/>
      <c r="I25" s="24"/>
      <c r="J25" s="24"/>
      <c r="K25" s="46"/>
      <c r="L25" s="46"/>
      <c r="M25" s="55"/>
      <c r="N25" s="104"/>
      <c r="O25" s="70"/>
    </row>
    <row r="26" spans="1:15">
      <c r="A26" s="163"/>
      <c r="B26" s="53"/>
      <c r="C26" s="46"/>
      <c r="D26" s="24"/>
      <c r="E26" s="24"/>
      <c r="F26" s="24"/>
      <c r="G26" s="24"/>
      <c r="H26" s="24"/>
      <c r="I26" s="24"/>
      <c r="J26" s="24"/>
      <c r="K26" s="46"/>
      <c r="L26" s="46"/>
      <c r="M26" s="55"/>
      <c r="N26" s="104"/>
      <c r="O26" s="70"/>
    </row>
    <row r="27" spans="1:15">
      <c r="A27" s="163"/>
      <c r="B27" s="53"/>
      <c r="C27" s="46"/>
      <c r="D27" s="24"/>
      <c r="E27" s="24"/>
      <c r="F27" s="24"/>
      <c r="G27" s="24"/>
      <c r="H27" s="24"/>
      <c r="I27" s="24"/>
      <c r="J27" s="24"/>
      <c r="K27" s="46"/>
      <c r="L27" s="46"/>
      <c r="M27" s="55"/>
      <c r="N27" s="104"/>
      <c r="O27" s="70"/>
    </row>
    <row r="28" spans="1:15">
      <c r="A28" s="163"/>
      <c r="B28" s="53"/>
      <c r="C28" s="46"/>
      <c r="D28" s="24"/>
      <c r="E28" s="24"/>
      <c r="F28" s="24"/>
      <c r="G28" s="24"/>
      <c r="H28" s="24"/>
      <c r="I28" s="24"/>
      <c r="J28" s="24"/>
      <c r="K28" s="46"/>
      <c r="L28" s="46"/>
      <c r="M28" s="55"/>
      <c r="N28" s="104"/>
      <c r="O28" s="70"/>
    </row>
    <row r="29" spans="1:15">
      <c r="A29" s="163"/>
      <c r="B29" s="53"/>
      <c r="C29" s="46"/>
      <c r="D29" s="24"/>
      <c r="E29" s="24"/>
      <c r="F29" s="24"/>
      <c r="G29" s="24"/>
      <c r="H29" s="24"/>
      <c r="I29" s="24"/>
      <c r="J29" s="24"/>
      <c r="K29" s="46"/>
      <c r="L29" s="46"/>
      <c r="M29" s="55"/>
      <c r="N29" s="104"/>
      <c r="O29" s="70"/>
    </row>
    <row r="30" spans="1:15">
      <c r="A30" s="163"/>
      <c r="B30" s="53"/>
      <c r="C30" s="46"/>
      <c r="D30" s="24"/>
      <c r="E30" s="24"/>
      <c r="F30" s="24"/>
      <c r="G30" s="24"/>
      <c r="H30" s="24"/>
      <c r="I30" s="24"/>
      <c r="J30" s="24"/>
      <c r="K30" s="46"/>
      <c r="L30" s="46"/>
      <c r="M30" s="55"/>
      <c r="N30" s="104"/>
      <c r="O30" s="70"/>
    </row>
    <row r="31" spans="1:15">
      <c r="A31" s="163"/>
      <c r="B31" s="53"/>
      <c r="C31" s="46"/>
      <c r="D31" s="24"/>
      <c r="E31" s="24"/>
      <c r="F31" s="24"/>
      <c r="G31" s="24"/>
      <c r="H31" s="24"/>
      <c r="I31" s="24"/>
      <c r="J31" s="24"/>
      <c r="K31" s="46"/>
      <c r="L31" s="46"/>
      <c r="M31" s="55"/>
      <c r="N31" s="104"/>
      <c r="O31" s="70"/>
    </row>
    <row r="32" spans="1:15">
      <c r="A32" s="163"/>
      <c r="B32" s="53"/>
      <c r="C32" s="46"/>
      <c r="D32" s="46"/>
      <c r="E32" s="25"/>
      <c r="F32" s="25"/>
      <c r="G32" s="25"/>
      <c r="H32" s="25"/>
      <c r="I32" s="25"/>
      <c r="J32" s="25"/>
      <c r="K32" s="47"/>
      <c r="L32" s="47"/>
      <c r="M32" s="56"/>
      <c r="N32" s="105"/>
      <c r="O32" s="70"/>
    </row>
    <row r="33" spans="1:14" ht="15">
      <c r="A33" s="107"/>
      <c r="B33" s="71"/>
      <c r="C33" s="71"/>
      <c r="D33" s="71"/>
      <c r="E33" s="71"/>
      <c r="F33" s="71"/>
      <c r="G33" s="71"/>
      <c r="H33" s="71"/>
      <c r="I33" s="71"/>
      <c r="J33" s="71"/>
      <c r="K33" s="71"/>
      <c r="L33" s="71"/>
      <c r="M33" s="72" t="s">
        <v>21</v>
      </c>
      <c r="N33" s="106">
        <f>SUM(N3:N32)</f>
        <v>2000</v>
      </c>
    </row>
    <row r="34" spans="1:14">
      <c r="N34" s="73"/>
    </row>
  </sheetData>
  <sheetProtection algorithmName="SHA-512" hashValue="cvCd0fjRfTVMfARAPC2tllOkQEtY7uLI1i15IAH1kk3dK5EyX911DujcHLldUEsWaAEk1/P8r5bssMejzQQBbw==" saltValue="WkNcEYjubAtVgeGWdoVtcA==" spinCount="100000" sheet="1" selectLockedCells="1"/>
  <mergeCells count="2">
    <mergeCell ref="B1:M1"/>
    <mergeCell ref="A2:A32"/>
  </mergeCells>
  <conditionalFormatting sqref="N33">
    <cfRule type="cellIs" dxfId="31" priority="1" operator="equal">
      <formula>0</formula>
    </cfRule>
  </conditionalFormatting>
  <pageMargins left="0.7" right="0.7" top="0.75" bottom="0.75" header="0.3" footer="0.3"/>
  <pageSetup paperSize="9" orientation="portrait"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5"/>
  <sheetViews>
    <sheetView workbookViewId="0">
      <pane xSplit="14" ySplit="33" topLeftCell="O34" activePane="bottomRight" state="frozen"/>
      <selection pane="topRight" activeCell="O1" sqref="O1"/>
      <selection pane="bottomLeft" activeCell="A34" sqref="A34"/>
      <selection pane="bottomRight" activeCell="O34" sqref="O34"/>
    </sheetView>
  </sheetViews>
  <sheetFormatPr defaultColWidth="9" defaultRowHeight="14.25"/>
  <cols>
    <col min="1" max="1" width="9" style="1"/>
    <col min="2" max="13" width="8.5" style="1" customWidth="1"/>
    <col min="14" max="14" width="9.5" style="1" customWidth="1"/>
    <col min="15" max="16" width="9.5" style="38" customWidth="1"/>
    <col min="17" max="17" width="10.125" style="1" bestFit="1" customWidth="1"/>
    <col min="18" max="16384" width="9" style="1"/>
  </cols>
  <sheetData>
    <row r="1" spans="1:17" ht="18" customHeight="1" thickBot="1">
      <c r="A1" s="164" t="s">
        <v>14</v>
      </c>
      <c r="B1" s="165"/>
      <c r="C1" s="165"/>
      <c r="D1" s="165"/>
      <c r="E1" s="165"/>
      <c r="F1" s="165"/>
      <c r="G1" s="165"/>
      <c r="H1" s="165"/>
      <c r="I1" s="165"/>
      <c r="J1" s="165"/>
      <c r="K1" s="165"/>
      <c r="L1" s="165"/>
      <c r="M1" s="165"/>
      <c r="N1" s="166"/>
      <c r="O1" s="41"/>
      <c r="P1" s="41"/>
      <c r="Q1" s="41"/>
    </row>
    <row r="2" spans="1:17">
      <c r="A2" s="48" t="s">
        <v>14</v>
      </c>
      <c r="B2" s="11" t="s">
        <v>31</v>
      </c>
      <c r="C2" s="11" t="s">
        <v>46</v>
      </c>
      <c r="D2" s="11" t="s">
        <v>22</v>
      </c>
      <c r="E2" s="11" t="s">
        <v>23</v>
      </c>
      <c r="F2" s="11" t="s">
        <v>24</v>
      </c>
      <c r="G2" s="11" t="s">
        <v>25</v>
      </c>
      <c r="H2" s="11" t="s">
        <v>26</v>
      </c>
      <c r="I2" s="11" t="s">
        <v>47</v>
      </c>
      <c r="J2" s="11" t="s">
        <v>27</v>
      </c>
      <c r="K2" s="11" t="s">
        <v>28</v>
      </c>
      <c r="L2" s="11" t="s">
        <v>29</v>
      </c>
      <c r="M2" s="11" t="s">
        <v>30</v>
      </c>
      <c r="N2" s="10" t="s">
        <v>21</v>
      </c>
      <c r="O2" s="74"/>
      <c r="P2" s="75"/>
      <c r="Q2" s="41"/>
    </row>
    <row r="3" spans="1:17">
      <c r="A3" s="9" t="str">
        <f>panel!M3</f>
        <v>food</v>
      </c>
      <c r="B3" s="122">
        <f>SUMIFS(data!$F$3:$F$3000,data!$D$3:$D$3000,$A$2,data!$B$3:$B$3000,B$2,data!$E$3:$E$3000,$A3)-SUMIFS(data!$G$3:$G$3000,data!$D$3:$D$3000,$A$2,data!$B$3:$B$3000,B$2,data!$E$3:$E$3000,$A3)</f>
        <v>0</v>
      </c>
      <c r="C3" s="122">
        <f>SUMIFS(data!$F$3:$F$3000,data!$D$3:$D$3000,$A$2,data!$B$3:$B$3000,C$2,data!$E$3:$E$3000,$A3)-SUMIFS(data!$G$3:$G$3000,data!$D$3:$D$3000,$A$2,data!$B$3:$B$3000,C$2,data!$E$3:$E$3000,$A3)</f>
        <v>0</v>
      </c>
      <c r="D3" s="122">
        <f>SUMIFS(data!$F$3:$F$3000,data!$D$3:$D$3000,$A$2,data!$B$3:$B$3000,D$2,data!$E$3:$E$3000,$A3)-SUMIFS(data!$G$3:$G$3000,data!$D$3:$D$3000,$A$2,data!$B$3:$B$3000,D$2,data!$E$3:$E$3000,$A3)</f>
        <v>0</v>
      </c>
      <c r="E3" s="122">
        <f>SUMIFS(data!$F$3:$F$3000,data!$D$3:$D$3000,$A$2,data!$B$3:$B$3000,E$2,data!$E$3:$E$3000,$A3)-SUMIFS(data!$G$3:$G$3000,data!$D$3:$D$3000,$A$2,data!$B$3:$B$3000,E$2,data!$E$3:$E$3000,$A3)</f>
        <v>0</v>
      </c>
      <c r="F3" s="122">
        <f>SUMIFS(data!$F$3:$F$3000,data!$D$3:$D$3000,$A$2,data!$B$3:$B$3000,F$2,data!$E$3:$E$3000,$A3)-SUMIFS(data!$G$3:$G$3000,data!$D$3:$D$3000,$A$2,data!$B$3:$B$3000,F$2,data!$E$3:$E$3000,$A3)</f>
        <v>0</v>
      </c>
      <c r="G3" s="122">
        <f>SUMIFS(data!$F$3:$F$3000,data!$D$3:$D$3000,$A$2,data!$B$3:$B$3000,G$2,data!$E$3:$E$3000,$A3)-SUMIFS(data!$G$3:$G$3000,data!$D$3:$D$3000,$A$2,data!$B$3:$B$3000,G$2,data!$E$3:$E$3000,$A3)</f>
        <v>0</v>
      </c>
      <c r="H3" s="122">
        <f>SUMIFS(data!$F$3:$F$3000,data!$D$3:$D$3000,$A$2,data!$B$3:$B$3000,H$2,data!$E$3:$E$3000,$A3)-SUMIFS(data!$G$3:$G$3000,data!$D$3:$D$3000,$A$2,data!$B$3:$B$3000,H$2,data!$E$3:$E$3000,$A3)</f>
        <v>0</v>
      </c>
      <c r="I3" s="122">
        <f>SUMIFS(data!$F$3:$F$3000,data!$D$3:$D$3000,$A$2,data!$B$3:$B$3000,I$2,data!$E$3:$E$3000,$A3)-SUMIFS(data!$G$3:$G$3000,data!$D$3:$D$3000,$A$2,data!$B$3:$B$3000,I$2,data!$E$3:$E$3000,$A3)</f>
        <v>0</v>
      </c>
      <c r="J3" s="122">
        <f>SUMIFS(data!$F$3:$F$3000,data!$D$3:$D$3000,$A$2,data!$B$3:$B$3000,J$2,data!$E$3:$E$3000,$A3)-SUMIFS(data!$G$3:$G$3000,data!$D$3:$D$3000,$A$2,data!$B$3:$B$3000,J$2,data!$E$3:$E$3000,$A3)</f>
        <v>0</v>
      </c>
      <c r="K3" s="122">
        <f>SUMIFS(data!$F$3:$F$3000,data!$D$3:$D$3000,$A$2,data!$B$3:$B$3000,K$2,data!$E$3:$E$3000,$A3)-SUMIFS(data!$G$3:$G$3000,data!$D$3:$D$3000,$A$2,data!$B$3:$B$3000,K$2,data!$E$3:$E$3000,$A3)</f>
        <v>0</v>
      </c>
      <c r="L3" s="122">
        <f>SUMIFS(data!$F$3:$F$3000,data!$D$3:$D$3000,$A$2,data!$B$3:$B$3000,L$2,data!$E$3:$E$3000,$A3)-SUMIFS(data!$G$3:$G$3000,data!$D$3:$D$3000,$A$2,data!$B$3:$B$3000,L$2,data!$E$3:$E$3000,$A3)</f>
        <v>0</v>
      </c>
      <c r="M3" s="122">
        <f>SUMIFS(data!$F$3:$F$3000,data!$D$3:$D$3000,$A$2,data!$B$3:$B$3000,M$2,data!$E$3:$E$3000,$A3)-SUMIFS(data!$G$3:$G$3000,data!$D$3:$D$3000,$A$2,data!$B$3:$B$3000,M$2,data!$E$3:$E$3000,$A3)</f>
        <v>0</v>
      </c>
      <c r="N3" s="123">
        <f>SUM(B3:M3)</f>
        <v>0</v>
      </c>
      <c r="O3" s="76"/>
      <c r="P3" s="76"/>
      <c r="Q3" s="41"/>
    </row>
    <row r="4" spans="1:17">
      <c r="A4" s="9" t="str">
        <f>panel!M4</f>
        <v>Utilities</v>
      </c>
      <c r="B4" s="122">
        <f>SUMIFS(data!$F$3:$F$3000,data!$D$3:$D$3000,$A$2,data!$B$3:$B$3000,B$2,data!$E$3:$E$3000,$A4)-SUMIFS(data!$G$3:$G$3000,data!$D$3:$D$3000,$A$2,data!$B$3:$B$3000,B$2,data!$E$3:$E$3000,$A4)</f>
        <v>50</v>
      </c>
      <c r="C4" s="122">
        <f>SUMIFS(data!$F$3:$F$3000,data!$D$3:$D$3000,$A$2,data!$B$3:$B$3000,C$2,data!$E$3:$E$3000,$A4)-SUMIFS(data!$G$3:$G$3000,data!$D$3:$D$3000,$A$2,data!$B$3:$B$3000,C$2,data!$E$3:$E$3000,$A4)</f>
        <v>0</v>
      </c>
      <c r="D4" s="122">
        <f>SUMIFS(data!$F$3:$F$3000,data!$D$3:$D$3000,$A$2,data!$B$3:$B$3000,D$2,data!$E$3:$E$3000,$A4)-SUMIFS(data!$G$3:$G$3000,data!$D$3:$D$3000,$A$2,data!$B$3:$B$3000,D$2,data!$E$3:$E$3000,$A4)</f>
        <v>0</v>
      </c>
      <c r="E4" s="122">
        <f>SUMIFS(data!$F$3:$F$3000,data!$D$3:$D$3000,$A$2,data!$B$3:$B$3000,E$2,data!$E$3:$E$3000,$A4)-SUMIFS(data!$G$3:$G$3000,data!$D$3:$D$3000,$A$2,data!$B$3:$B$3000,E$2,data!$E$3:$E$3000,$A4)</f>
        <v>0</v>
      </c>
      <c r="F4" s="122">
        <f>SUMIFS(data!$F$3:$F$3000,data!$D$3:$D$3000,$A$2,data!$B$3:$B$3000,F$2,data!$E$3:$E$3000,$A4)-SUMIFS(data!$G$3:$G$3000,data!$D$3:$D$3000,$A$2,data!$B$3:$B$3000,F$2,data!$E$3:$E$3000,$A4)</f>
        <v>0</v>
      </c>
      <c r="G4" s="122">
        <f>SUMIFS(data!$F$3:$F$3000,data!$D$3:$D$3000,$A$2,data!$B$3:$B$3000,G$2,data!$E$3:$E$3000,$A4)-SUMIFS(data!$G$3:$G$3000,data!$D$3:$D$3000,$A$2,data!$B$3:$B$3000,G$2,data!$E$3:$E$3000,$A4)</f>
        <v>0</v>
      </c>
      <c r="H4" s="122">
        <f>SUMIFS(data!$F$3:$F$3000,data!$D$3:$D$3000,$A$2,data!$B$3:$B$3000,H$2,data!$E$3:$E$3000,$A4)-SUMIFS(data!$G$3:$G$3000,data!$D$3:$D$3000,$A$2,data!$B$3:$B$3000,H$2,data!$E$3:$E$3000,$A4)</f>
        <v>0</v>
      </c>
      <c r="I4" s="122">
        <f>SUMIFS(data!$F$3:$F$3000,data!$D$3:$D$3000,$A$2,data!$B$3:$B$3000,I$2,data!$E$3:$E$3000,$A4)-SUMIFS(data!$G$3:$G$3000,data!$D$3:$D$3000,$A$2,data!$B$3:$B$3000,I$2,data!$E$3:$E$3000,$A4)</f>
        <v>0</v>
      </c>
      <c r="J4" s="122">
        <f>SUMIFS(data!$F$3:$F$3000,data!$D$3:$D$3000,$A$2,data!$B$3:$B$3000,J$2,data!$E$3:$E$3000,$A4)-SUMIFS(data!$G$3:$G$3000,data!$D$3:$D$3000,$A$2,data!$B$3:$B$3000,J$2,data!$E$3:$E$3000,$A4)</f>
        <v>0</v>
      </c>
      <c r="K4" s="122">
        <f>SUMIFS(data!$F$3:$F$3000,data!$D$3:$D$3000,$A$2,data!$B$3:$B$3000,K$2,data!$E$3:$E$3000,$A4)-SUMIFS(data!$G$3:$G$3000,data!$D$3:$D$3000,$A$2,data!$B$3:$B$3000,K$2,data!$E$3:$E$3000,$A4)</f>
        <v>0</v>
      </c>
      <c r="L4" s="122">
        <f>SUMIFS(data!$F$3:$F$3000,data!$D$3:$D$3000,$A$2,data!$B$3:$B$3000,L$2,data!$E$3:$E$3000,$A4)-SUMIFS(data!$G$3:$G$3000,data!$D$3:$D$3000,$A$2,data!$B$3:$B$3000,L$2,data!$E$3:$E$3000,$A4)</f>
        <v>0</v>
      </c>
      <c r="M4" s="122">
        <f>SUMIFS(data!$F$3:$F$3000,data!$D$3:$D$3000,$A$2,data!$B$3:$B$3000,M$2,data!$E$3:$E$3000,$A4)-SUMIFS(data!$G$3:$G$3000,data!$D$3:$D$3000,$A$2,data!$B$3:$B$3000,M$2,data!$E$3:$E$3000,$A4)</f>
        <v>0</v>
      </c>
      <c r="N4" s="123">
        <f t="shared" ref="N4:N32" si="0">SUM(B4:M4)</f>
        <v>50</v>
      </c>
      <c r="O4" s="76"/>
      <c r="P4" s="76"/>
      <c r="Q4" s="41"/>
    </row>
    <row r="5" spans="1:17">
      <c r="A5" s="9">
        <f>panel!M5</f>
        <v>0</v>
      </c>
      <c r="B5" s="122">
        <f>SUMIFS(data!$F$3:$F$3000,data!$D$3:$D$3000,$A$2,data!$B$3:$B$3000,B$2,data!$E$3:$E$3000,$A5)-SUMIFS(data!$G$3:$G$3000,data!$D$3:$D$3000,$A$2,data!$B$3:$B$3000,B$2,data!$E$3:$E$3000,$A5)</f>
        <v>0</v>
      </c>
      <c r="C5" s="122">
        <f>SUMIFS(data!$F$3:$F$3000,data!$D$3:$D$3000,$A$2,data!$B$3:$B$3000,C$2,data!$E$3:$E$3000,$A5)-SUMIFS(data!$G$3:$G$3000,data!$D$3:$D$3000,$A$2,data!$B$3:$B$3000,C$2,data!$E$3:$E$3000,$A5)</f>
        <v>0</v>
      </c>
      <c r="D5" s="122">
        <f>SUMIFS(data!$F$3:$F$3000,data!$D$3:$D$3000,$A$2,data!$B$3:$B$3000,D$2,data!$E$3:$E$3000,$A5)-SUMIFS(data!$G$3:$G$3000,data!$D$3:$D$3000,$A$2,data!$B$3:$B$3000,D$2,data!$E$3:$E$3000,$A5)</f>
        <v>0</v>
      </c>
      <c r="E5" s="122">
        <f>SUMIFS(data!$F$3:$F$3000,data!$D$3:$D$3000,$A$2,data!$B$3:$B$3000,E$2,data!$E$3:$E$3000,$A5)-SUMIFS(data!$G$3:$G$3000,data!$D$3:$D$3000,$A$2,data!$B$3:$B$3000,E$2,data!$E$3:$E$3000,$A5)</f>
        <v>0</v>
      </c>
      <c r="F5" s="122">
        <f>SUMIFS(data!$F$3:$F$3000,data!$D$3:$D$3000,$A$2,data!$B$3:$B$3000,F$2,data!$E$3:$E$3000,$A5)-SUMIFS(data!$G$3:$G$3000,data!$D$3:$D$3000,$A$2,data!$B$3:$B$3000,F$2,data!$E$3:$E$3000,$A5)</f>
        <v>0</v>
      </c>
      <c r="G5" s="122">
        <f>SUMIFS(data!$F$3:$F$3000,data!$D$3:$D$3000,$A$2,data!$B$3:$B$3000,G$2,data!$E$3:$E$3000,$A5)-SUMIFS(data!$G$3:$G$3000,data!$D$3:$D$3000,$A$2,data!$B$3:$B$3000,G$2,data!$E$3:$E$3000,$A5)</f>
        <v>0</v>
      </c>
      <c r="H5" s="122">
        <f>SUMIFS(data!$F$3:$F$3000,data!$D$3:$D$3000,$A$2,data!$B$3:$B$3000,H$2,data!$E$3:$E$3000,$A5)-SUMIFS(data!$G$3:$G$3000,data!$D$3:$D$3000,$A$2,data!$B$3:$B$3000,H$2,data!$E$3:$E$3000,$A5)</f>
        <v>0</v>
      </c>
      <c r="I5" s="122">
        <f>SUMIFS(data!$F$3:$F$3000,data!$D$3:$D$3000,$A$2,data!$B$3:$B$3000,I$2,data!$E$3:$E$3000,$A5)-SUMIFS(data!$G$3:$G$3000,data!$D$3:$D$3000,$A$2,data!$B$3:$B$3000,I$2,data!$E$3:$E$3000,$A5)</f>
        <v>0</v>
      </c>
      <c r="J5" s="122">
        <f>SUMIFS(data!$F$3:$F$3000,data!$D$3:$D$3000,$A$2,data!$B$3:$B$3000,J$2,data!$E$3:$E$3000,$A5)-SUMIFS(data!$G$3:$G$3000,data!$D$3:$D$3000,$A$2,data!$B$3:$B$3000,J$2,data!$E$3:$E$3000,$A5)</f>
        <v>0</v>
      </c>
      <c r="K5" s="122">
        <f>SUMIFS(data!$F$3:$F$3000,data!$D$3:$D$3000,$A$2,data!$B$3:$B$3000,K$2,data!$E$3:$E$3000,$A5)-SUMIFS(data!$G$3:$G$3000,data!$D$3:$D$3000,$A$2,data!$B$3:$B$3000,K$2,data!$E$3:$E$3000,$A5)</f>
        <v>0</v>
      </c>
      <c r="L5" s="122">
        <f>SUMIFS(data!$F$3:$F$3000,data!$D$3:$D$3000,$A$2,data!$B$3:$B$3000,L$2,data!$E$3:$E$3000,$A5)-SUMIFS(data!$G$3:$G$3000,data!$D$3:$D$3000,$A$2,data!$B$3:$B$3000,L$2,data!$E$3:$E$3000,$A5)</f>
        <v>0</v>
      </c>
      <c r="M5" s="122">
        <f>SUMIFS(data!$F$3:$F$3000,data!$D$3:$D$3000,$A$2,data!$B$3:$B$3000,M$2,data!$E$3:$E$3000,$A5)-SUMIFS(data!$G$3:$G$3000,data!$D$3:$D$3000,$A$2,data!$B$3:$B$3000,M$2,data!$E$3:$E$3000,$A5)</f>
        <v>0</v>
      </c>
      <c r="N5" s="123">
        <f t="shared" si="0"/>
        <v>0</v>
      </c>
      <c r="O5" s="76"/>
      <c r="P5" s="76"/>
      <c r="Q5" s="41"/>
    </row>
    <row r="6" spans="1:17">
      <c r="A6" s="9">
        <f>panel!M6</f>
        <v>0</v>
      </c>
      <c r="B6" s="122">
        <f>SUMIFS(data!$F$3:$F$3000,data!$D$3:$D$3000,$A$2,data!$B$3:$B$3000,B$2,data!$E$3:$E$3000,$A6)-SUMIFS(data!$G$3:$G$3000,data!$D$3:$D$3000,$A$2,data!$B$3:$B$3000,B$2,data!$E$3:$E$3000,$A6)</f>
        <v>0</v>
      </c>
      <c r="C6" s="122">
        <f>SUMIFS(data!$F$3:$F$3000,data!$D$3:$D$3000,$A$2,data!$B$3:$B$3000,C$2,data!$E$3:$E$3000,$A6)-SUMIFS(data!$G$3:$G$3000,data!$D$3:$D$3000,$A$2,data!$B$3:$B$3000,C$2,data!$E$3:$E$3000,$A6)</f>
        <v>0</v>
      </c>
      <c r="D6" s="122">
        <f>SUMIFS(data!$F$3:$F$3000,data!$D$3:$D$3000,$A$2,data!$B$3:$B$3000,D$2,data!$E$3:$E$3000,$A6)-SUMIFS(data!$G$3:$G$3000,data!$D$3:$D$3000,$A$2,data!$B$3:$B$3000,D$2,data!$E$3:$E$3000,$A6)</f>
        <v>0</v>
      </c>
      <c r="E6" s="122">
        <f>SUMIFS(data!$F$3:$F$3000,data!$D$3:$D$3000,$A$2,data!$B$3:$B$3000,E$2,data!$E$3:$E$3000,$A6)-SUMIFS(data!$G$3:$G$3000,data!$D$3:$D$3000,$A$2,data!$B$3:$B$3000,E$2,data!$E$3:$E$3000,$A6)</f>
        <v>0</v>
      </c>
      <c r="F6" s="122">
        <f>SUMIFS(data!$F$3:$F$3000,data!$D$3:$D$3000,$A$2,data!$B$3:$B$3000,F$2,data!$E$3:$E$3000,$A6)-SUMIFS(data!$G$3:$G$3000,data!$D$3:$D$3000,$A$2,data!$B$3:$B$3000,F$2,data!$E$3:$E$3000,$A6)</f>
        <v>0</v>
      </c>
      <c r="G6" s="122">
        <f>SUMIFS(data!$F$3:$F$3000,data!$D$3:$D$3000,$A$2,data!$B$3:$B$3000,G$2,data!$E$3:$E$3000,$A6)-SUMIFS(data!$G$3:$G$3000,data!$D$3:$D$3000,$A$2,data!$B$3:$B$3000,G$2,data!$E$3:$E$3000,$A6)</f>
        <v>0</v>
      </c>
      <c r="H6" s="122">
        <f>SUMIFS(data!$F$3:$F$3000,data!$D$3:$D$3000,$A$2,data!$B$3:$B$3000,H$2,data!$E$3:$E$3000,$A6)-SUMIFS(data!$G$3:$G$3000,data!$D$3:$D$3000,$A$2,data!$B$3:$B$3000,H$2,data!$E$3:$E$3000,$A6)</f>
        <v>0</v>
      </c>
      <c r="I6" s="122">
        <f>SUMIFS(data!$F$3:$F$3000,data!$D$3:$D$3000,$A$2,data!$B$3:$B$3000,I$2,data!$E$3:$E$3000,$A6)-SUMIFS(data!$G$3:$G$3000,data!$D$3:$D$3000,$A$2,data!$B$3:$B$3000,I$2,data!$E$3:$E$3000,$A6)</f>
        <v>0</v>
      </c>
      <c r="J6" s="122">
        <f>SUMIFS(data!$F$3:$F$3000,data!$D$3:$D$3000,$A$2,data!$B$3:$B$3000,J$2,data!$E$3:$E$3000,$A6)-SUMIFS(data!$G$3:$G$3000,data!$D$3:$D$3000,$A$2,data!$B$3:$B$3000,J$2,data!$E$3:$E$3000,$A6)</f>
        <v>0</v>
      </c>
      <c r="K6" s="122">
        <f>SUMIFS(data!$F$3:$F$3000,data!$D$3:$D$3000,$A$2,data!$B$3:$B$3000,K$2,data!$E$3:$E$3000,$A6)-SUMIFS(data!$G$3:$G$3000,data!$D$3:$D$3000,$A$2,data!$B$3:$B$3000,K$2,data!$E$3:$E$3000,$A6)</f>
        <v>0</v>
      </c>
      <c r="L6" s="122">
        <f>SUMIFS(data!$F$3:$F$3000,data!$D$3:$D$3000,$A$2,data!$B$3:$B$3000,L$2,data!$E$3:$E$3000,$A6)-SUMIFS(data!$G$3:$G$3000,data!$D$3:$D$3000,$A$2,data!$B$3:$B$3000,L$2,data!$E$3:$E$3000,$A6)</f>
        <v>0</v>
      </c>
      <c r="M6" s="122">
        <f>SUMIFS(data!$F$3:$F$3000,data!$D$3:$D$3000,$A$2,data!$B$3:$B$3000,M$2,data!$E$3:$E$3000,$A6)-SUMIFS(data!$G$3:$G$3000,data!$D$3:$D$3000,$A$2,data!$B$3:$B$3000,M$2,data!$E$3:$E$3000,$A6)</f>
        <v>0</v>
      </c>
      <c r="N6" s="123">
        <f t="shared" si="0"/>
        <v>0</v>
      </c>
      <c r="O6" s="76"/>
      <c r="P6" s="76"/>
      <c r="Q6" s="41"/>
    </row>
    <row r="7" spans="1:17">
      <c r="A7" s="9">
        <f>panel!M7</f>
        <v>0</v>
      </c>
      <c r="B7" s="122">
        <f>SUMIFS(data!$F$3:$F$3000,data!$D$3:$D$3000,$A$2,data!$B$3:$B$3000,B$2,data!$E$3:$E$3000,$A7)-SUMIFS(data!$G$3:$G$3000,data!$D$3:$D$3000,$A$2,data!$B$3:$B$3000,B$2,data!$E$3:$E$3000,$A7)</f>
        <v>0</v>
      </c>
      <c r="C7" s="122">
        <f>SUMIFS(data!$F$3:$F$3000,data!$D$3:$D$3000,$A$2,data!$B$3:$B$3000,C$2,data!$E$3:$E$3000,$A7)-SUMIFS(data!$G$3:$G$3000,data!$D$3:$D$3000,$A$2,data!$B$3:$B$3000,C$2,data!$E$3:$E$3000,$A7)</f>
        <v>0</v>
      </c>
      <c r="D7" s="122">
        <f>SUMIFS(data!$F$3:$F$3000,data!$D$3:$D$3000,$A$2,data!$B$3:$B$3000,D$2,data!$E$3:$E$3000,$A7)-SUMIFS(data!$G$3:$G$3000,data!$D$3:$D$3000,$A$2,data!$B$3:$B$3000,D$2,data!$E$3:$E$3000,$A7)</f>
        <v>0</v>
      </c>
      <c r="E7" s="122">
        <f>SUMIFS(data!$F$3:$F$3000,data!$D$3:$D$3000,$A$2,data!$B$3:$B$3000,E$2,data!$E$3:$E$3000,$A7)-SUMIFS(data!$G$3:$G$3000,data!$D$3:$D$3000,$A$2,data!$B$3:$B$3000,E$2,data!$E$3:$E$3000,$A7)</f>
        <v>0</v>
      </c>
      <c r="F7" s="122">
        <f>SUMIFS(data!$F$3:$F$3000,data!$D$3:$D$3000,$A$2,data!$B$3:$B$3000,F$2,data!$E$3:$E$3000,$A7)-SUMIFS(data!$G$3:$G$3000,data!$D$3:$D$3000,$A$2,data!$B$3:$B$3000,F$2,data!$E$3:$E$3000,$A7)</f>
        <v>0</v>
      </c>
      <c r="G7" s="122">
        <f>SUMIFS(data!$F$3:$F$3000,data!$D$3:$D$3000,$A$2,data!$B$3:$B$3000,G$2,data!$E$3:$E$3000,$A7)-SUMIFS(data!$G$3:$G$3000,data!$D$3:$D$3000,$A$2,data!$B$3:$B$3000,G$2,data!$E$3:$E$3000,$A7)</f>
        <v>0</v>
      </c>
      <c r="H7" s="122">
        <f>SUMIFS(data!$F$3:$F$3000,data!$D$3:$D$3000,$A$2,data!$B$3:$B$3000,H$2,data!$E$3:$E$3000,$A7)-SUMIFS(data!$G$3:$G$3000,data!$D$3:$D$3000,$A$2,data!$B$3:$B$3000,H$2,data!$E$3:$E$3000,$A7)</f>
        <v>0</v>
      </c>
      <c r="I7" s="122">
        <f>SUMIFS(data!$F$3:$F$3000,data!$D$3:$D$3000,$A$2,data!$B$3:$B$3000,I$2,data!$E$3:$E$3000,$A7)-SUMIFS(data!$G$3:$G$3000,data!$D$3:$D$3000,$A$2,data!$B$3:$B$3000,I$2,data!$E$3:$E$3000,$A7)</f>
        <v>0</v>
      </c>
      <c r="J7" s="122">
        <f>SUMIFS(data!$F$3:$F$3000,data!$D$3:$D$3000,$A$2,data!$B$3:$B$3000,J$2,data!$E$3:$E$3000,$A7)-SUMIFS(data!$G$3:$G$3000,data!$D$3:$D$3000,$A$2,data!$B$3:$B$3000,J$2,data!$E$3:$E$3000,$A7)</f>
        <v>0</v>
      </c>
      <c r="K7" s="122">
        <f>SUMIFS(data!$F$3:$F$3000,data!$D$3:$D$3000,$A$2,data!$B$3:$B$3000,K$2,data!$E$3:$E$3000,$A7)-SUMIFS(data!$G$3:$G$3000,data!$D$3:$D$3000,$A$2,data!$B$3:$B$3000,K$2,data!$E$3:$E$3000,$A7)</f>
        <v>0</v>
      </c>
      <c r="L7" s="122">
        <f>SUMIFS(data!$F$3:$F$3000,data!$D$3:$D$3000,$A$2,data!$B$3:$B$3000,L$2,data!$E$3:$E$3000,$A7)-SUMIFS(data!$G$3:$G$3000,data!$D$3:$D$3000,$A$2,data!$B$3:$B$3000,L$2,data!$E$3:$E$3000,$A7)</f>
        <v>0</v>
      </c>
      <c r="M7" s="122">
        <f>SUMIFS(data!$F$3:$F$3000,data!$D$3:$D$3000,$A$2,data!$B$3:$B$3000,M$2,data!$E$3:$E$3000,$A7)-SUMIFS(data!$G$3:$G$3000,data!$D$3:$D$3000,$A$2,data!$B$3:$B$3000,M$2,data!$E$3:$E$3000,$A7)</f>
        <v>0</v>
      </c>
      <c r="N7" s="123">
        <f t="shared" si="0"/>
        <v>0</v>
      </c>
      <c r="O7" s="76"/>
      <c r="P7" s="76"/>
      <c r="Q7" s="41"/>
    </row>
    <row r="8" spans="1:17">
      <c r="A8" s="9">
        <f>panel!M8</f>
        <v>0</v>
      </c>
      <c r="B8" s="122">
        <f>SUMIFS(data!$F$3:$F$3000,data!$D$3:$D$3000,$A$2,data!$B$3:$B$3000,B$2,data!$E$3:$E$3000,$A8)-SUMIFS(data!$G$3:$G$3000,data!$D$3:$D$3000,$A$2,data!$B$3:$B$3000,B$2,data!$E$3:$E$3000,$A8)</f>
        <v>0</v>
      </c>
      <c r="C8" s="122">
        <f>SUMIFS(data!$F$3:$F$3000,data!$D$3:$D$3000,$A$2,data!$B$3:$B$3000,C$2,data!$E$3:$E$3000,$A8)-SUMIFS(data!$G$3:$G$3000,data!$D$3:$D$3000,$A$2,data!$B$3:$B$3000,C$2,data!$E$3:$E$3000,$A8)</f>
        <v>0</v>
      </c>
      <c r="D8" s="122">
        <f>SUMIFS(data!$F$3:$F$3000,data!$D$3:$D$3000,$A$2,data!$B$3:$B$3000,D$2,data!$E$3:$E$3000,$A8)-SUMIFS(data!$G$3:$G$3000,data!$D$3:$D$3000,$A$2,data!$B$3:$B$3000,D$2,data!$E$3:$E$3000,$A8)</f>
        <v>0</v>
      </c>
      <c r="E8" s="122">
        <f>SUMIFS(data!$F$3:$F$3000,data!$D$3:$D$3000,$A$2,data!$B$3:$B$3000,E$2,data!$E$3:$E$3000,$A8)-SUMIFS(data!$G$3:$G$3000,data!$D$3:$D$3000,$A$2,data!$B$3:$B$3000,E$2,data!$E$3:$E$3000,$A8)</f>
        <v>0</v>
      </c>
      <c r="F8" s="122">
        <f>SUMIFS(data!$F$3:$F$3000,data!$D$3:$D$3000,$A$2,data!$B$3:$B$3000,F$2,data!$E$3:$E$3000,$A8)-SUMIFS(data!$G$3:$G$3000,data!$D$3:$D$3000,$A$2,data!$B$3:$B$3000,F$2,data!$E$3:$E$3000,$A8)</f>
        <v>0</v>
      </c>
      <c r="G8" s="122">
        <f>SUMIFS(data!$F$3:$F$3000,data!$D$3:$D$3000,$A$2,data!$B$3:$B$3000,G$2,data!$E$3:$E$3000,$A8)-SUMIFS(data!$G$3:$G$3000,data!$D$3:$D$3000,$A$2,data!$B$3:$B$3000,G$2,data!$E$3:$E$3000,$A8)</f>
        <v>0</v>
      </c>
      <c r="H8" s="122">
        <f>SUMIFS(data!$F$3:$F$3000,data!$D$3:$D$3000,$A$2,data!$B$3:$B$3000,H$2,data!$E$3:$E$3000,$A8)-SUMIFS(data!$G$3:$G$3000,data!$D$3:$D$3000,$A$2,data!$B$3:$B$3000,H$2,data!$E$3:$E$3000,$A8)</f>
        <v>0</v>
      </c>
      <c r="I8" s="122">
        <f>SUMIFS(data!$F$3:$F$3000,data!$D$3:$D$3000,$A$2,data!$B$3:$B$3000,I$2,data!$E$3:$E$3000,$A8)-SUMIFS(data!$G$3:$G$3000,data!$D$3:$D$3000,$A$2,data!$B$3:$B$3000,I$2,data!$E$3:$E$3000,$A8)</f>
        <v>0</v>
      </c>
      <c r="J8" s="122">
        <f>SUMIFS(data!$F$3:$F$3000,data!$D$3:$D$3000,$A$2,data!$B$3:$B$3000,J$2,data!$E$3:$E$3000,$A8)-SUMIFS(data!$G$3:$G$3000,data!$D$3:$D$3000,$A$2,data!$B$3:$B$3000,J$2,data!$E$3:$E$3000,$A8)</f>
        <v>0</v>
      </c>
      <c r="K8" s="122">
        <f>SUMIFS(data!$F$3:$F$3000,data!$D$3:$D$3000,$A$2,data!$B$3:$B$3000,K$2,data!$E$3:$E$3000,$A8)-SUMIFS(data!$G$3:$G$3000,data!$D$3:$D$3000,$A$2,data!$B$3:$B$3000,K$2,data!$E$3:$E$3000,$A8)</f>
        <v>0</v>
      </c>
      <c r="L8" s="122">
        <f>SUMIFS(data!$F$3:$F$3000,data!$D$3:$D$3000,$A$2,data!$B$3:$B$3000,L$2,data!$E$3:$E$3000,$A8)-SUMIFS(data!$G$3:$G$3000,data!$D$3:$D$3000,$A$2,data!$B$3:$B$3000,L$2,data!$E$3:$E$3000,$A8)</f>
        <v>0</v>
      </c>
      <c r="M8" s="122">
        <f>SUMIFS(data!$F$3:$F$3000,data!$D$3:$D$3000,$A$2,data!$B$3:$B$3000,M$2,data!$E$3:$E$3000,$A8)-SUMIFS(data!$G$3:$G$3000,data!$D$3:$D$3000,$A$2,data!$B$3:$B$3000,M$2,data!$E$3:$E$3000,$A8)</f>
        <v>0</v>
      </c>
      <c r="N8" s="123">
        <f t="shared" si="0"/>
        <v>0</v>
      </c>
      <c r="O8" s="76"/>
      <c r="P8" s="76"/>
      <c r="Q8" s="41"/>
    </row>
    <row r="9" spans="1:17">
      <c r="A9" s="9">
        <f>panel!M9</f>
        <v>0</v>
      </c>
      <c r="B9" s="122">
        <f>SUMIFS(data!$F$3:$F$3000,data!$D$3:$D$3000,$A$2,data!$B$3:$B$3000,B$2,data!$E$3:$E$3000,$A9)-SUMIFS(data!$G$3:$G$3000,data!$D$3:$D$3000,$A$2,data!$B$3:$B$3000,B$2,data!$E$3:$E$3000,$A9)</f>
        <v>0</v>
      </c>
      <c r="C9" s="122">
        <f>SUMIFS(data!$F$3:$F$3000,data!$D$3:$D$3000,$A$2,data!$B$3:$B$3000,C$2,data!$E$3:$E$3000,$A9)-SUMIFS(data!$G$3:$G$3000,data!$D$3:$D$3000,$A$2,data!$B$3:$B$3000,C$2,data!$E$3:$E$3000,$A9)</f>
        <v>0</v>
      </c>
      <c r="D9" s="122">
        <f>SUMIFS(data!$F$3:$F$3000,data!$D$3:$D$3000,$A$2,data!$B$3:$B$3000,D$2,data!$E$3:$E$3000,$A9)-SUMIFS(data!$G$3:$G$3000,data!$D$3:$D$3000,$A$2,data!$B$3:$B$3000,D$2,data!$E$3:$E$3000,$A9)</f>
        <v>0</v>
      </c>
      <c r="E9" s="122">
        <f>SUMIFS(data!$F$3:$F$3000,data!$D$3:$D$3000,$A$2,data!$B$3:$B$3000,E$2,data!$E$3:$E$3000,$A9)-SUMIFS(data!$G$3:$G$3000,data!$D$3:$D$3000,$A$2,data!$B$3:$B$3000,E$2,data!$E$3:$E$3000,$A9)</f>
        <v>0</v>
      </c>
      <c r="F9" s="122">
        <f>SUMIFS(data!$F$3:$F$3000,data!$D$3:$D$3000,$A$2,data!$B$3:$B$3000,F$2,data!$E$3:$E$3000,$A9)-SUMIFS(data!$G$3:$G$3000,data!$D$3:$D$3000,$A$2,data!$B$3:$B$3000,F$2,data!$E$3:$E$3000,$A9)</f>
        <v>0</v>
      </c>
      <c r="G9" s="122">
        <f>SUMIFS(data!$F$3:$F$3000,data!$D$3:$D$3000,$A$2,data!$B$3:$B$3000,G$2,data!$E$3:$E$3000,$A9)-SUMIFS(data!$G$3:$G$3000,data!$D$3:$D$3000,$A$2,data!$B$3:$B$3000,G$2,data!$E$3:$E$3000,$A9)</f>
        <v>0</v>
      </c>
      <c r="H9" s="122">
        <f>SUMIFS(data!$F$3:$F$3000,data!$D$3:$D$3000,$A$2,data!$B$3:$B$3000,H$2,data!$E$3:$E$3000,$A9)-SUMIFS(data!$G$3:$G$3000,data!$D$3:$D$3000,$A$2,data!$B$3:$B$3000,H$2,data!$E$3:$E$3000,$A9)</f>
        <v>0</v>
      </c>
      <c r="I9" s="122">
        <f>SUMIFS(data!$F$3:$F$3000,data!$D$3:$D$3000,$A$2,data!$B$3:$B$3000,I$2,data!$E$3:$E$3000,$A9)-SUMIFS(data!$G$3:$G$3000,data!$D$3:$D$3000,$A$2,data!$B$3:$B$3000,I$2,data!$E$3:$E$3000,$A9)</f>
        <v>0</v>
      </c>
      <c r="J9" s="122">
        <f>SUMIFS(data!$F$3:$F$3000,data!$D$3:$D$3000,$A$2,data!$B$3:$B$3000,J$2,data!$E$3:$E$3000,$A9)-SUMIFS(data!$G$3:$G$3000,data!$D$3:$D$3000,$A$2,data!$B$3:$B$3000,J$2,data!$E$3:$E$3000,$A9)</f>
        <v>0</v>
      </c>
      <c r="K9" s="122">
        <f>SUMIFS(data!$F$3:$F$3000,data!$D$3:$D$3000,$A$2,data!$B$3:$B$3000,K$2,data!$E$3:$E$3000,$A9)-SUMIFS(data!$G$3:$G$3000,data!$D$3:$D$3000,$A$2,data!$B$3:$B$3000,K$2,data!$E$3:$E$3000,$A9)</f>
        <v>0</v>
      </c>
      <c r="L9" s="122">
        <f>SUMIFS(data!$F$3:$F$3000,data!$D$3:$D$3000,$A$2,data!$B$3:$B$3000,L$2,data!$E$3:$E$3000,$A9)-SUMIFS(data!$G$3:$G$3000,data!$D$3:$D$3000,$A$2,data!$B$3:$B$3000,L$2,data!$E$3:$E$3000,$A9)</f>
        <v>0</v>
      </c>
      <c r="M9" s="122">
        <f>SUMIFS(data!$F$3:$F$3000,data!$D$3:$D$3000,$A$2,data!$B$3:$B$3000,M$2,data!$E$3:$E$3000,$A9)-SUMIFS(data!$G$3:$G$3000,data!$D$3:$D$3000,$A$2,data!$B$3:$B$3000,M$2,data!$E$3:$E$3000,$A9)</f>
        <v>0</v>
      </c>
      <c r="N9" s="123">
        <f t="shared" si="0"/>
        <v>0</v>
      </c>
      <c r="O9" s="76"/>
      <c r="P9" s="76"/>
      <c r="Q9" s="41"/>
    </row>
    <row r="10" spans="1:17">
      <c r="A10" s="9">
        <f>panel!M10</f>
        <v>0</v>
      </c>
      <c r="B10" s="122">
        <f>SUMIFS(data!$F$3:$F$3000,data!$D$3:$D$3000,$A$2,data!$B$3:$B$3000,B$2,data!$E$3:$E$3000,$A10)-SUMIFS(data!$G$3:$G$3000,data!$D$3:$D$3000,$A$2,data!$B$3:$B$3000,B$2,data!$E$3:$E$3000,$A10)</f>
        <v>0</v>
      </c>
      <c r="C10" s="122">
        <f>SUMIFS(data!$F$3:$F$3000,data!$D$3:$D$3000,$A$2,data!$B$3:$B$3000,C$2,data!$E$3:$E$3000,$A10)-SUMIFS(data!$G$3:$G$3000,data!$D$3:$D$3000,$A$2,data!$B$3:$B$3000,C$2,data!$E$3:$E$3000,$A10)</f>
        <v>0</v>
      </c>
      <c r="D10" s="122">
        <f>SUMIFS(data!$F$3:$F$3000,data!$D$3:$D$3000,$A$2,data!$B$3:$B$3000,D$2,data!$E$3:$E$3000,$A10)-SUMIFS(data!$G$3:$G$3000,data!$D$3:$D$3000,$A$2,data!$B$3:$B$3000,D$2,data!$E$3:$E$3000,$A10)</f>
        <v>0</v>
      </c>
      <c r="E10" s="122">
        <f>SUMIFS(data!$F$3:$F$3000,data!$D$3:$D$3000,$A$2,data!$B$3:$B$3000,E$2,data!$E$3:$E$3000,$A10)-SUMIFS(data!$G$3:$G$3000,data!$D$3:$D$3000,$A$2,data!$B$3:$B$3000,E$2,data!$E$3:$E$3000,$A10)</f>
        <v>0</v>
      </c>
      <c r="F10" s="122">
        <f>SUMIFS(data!$F$3:$F$3000,data!$D$3:$D$3000,$A$2,data!$B$3:$B$3000,F$2,data!$E$3:$E$3000,$A10)-SUMIFS(data!$G$3:$G$3000,data!$D$3:$D$3000,$A$2,data!$B$3:$B$3000,F$2,data!$E$3:$E$3000,$A10)</f>
        <v>0</v>
      </c>
      <c r="G10" s="122">
        <f>SUMIFS(data!$F$3:$F$3000,data!$D$3:$D$3000,$A$2,data!$B$3:$B$3000,G$2,data!$E$3:$E$3000,$A10)-SUMIFS(data!$G$3:$G$3000,data!$D$3:$D$3000,$A$2,data!$B$3:$B$3000,G$2,data!$E$3:$E$3000,$A10)</f>
        <v>0</v>
      </c>
      <c r="H10" s="122">
        <f>SUMIFS(data!$F$3:$F$3000,data!$D$3:$D$3000,$A$2,data!$B$3:$B$3000,H$2,data!$E$3:$E$3000,$A10)-SUMIFS(data!$G$3:$G$3000,data!$D$3:$D$3000,$A$2,data!$B$3:$B$3000,H$2,data!$E$3:$E$3000,$A10)</f>
        <v>0</v>
      </c>
      <c r="I10" s="122">
        <f>SUMIFS(data!$F$3:$F$3000,data!$D$3:$D$3000,$A$2,data!$B$3:$B$3000,I$2,data!$E$3:$E$3000,$A10)-SUMIFS(data!$G$3:$G$3000,data!$D$3:$D$3000,$A$2,data!$B$3:$B$3000,I$2,data!$E$3:$E$3000,$A10)</f>
        <v>0</v>
      </c>
      <c r="J10" s="122">
        <f>SUMIFS(data!$F$3:$F$3000,data!$D$3:$D$3000,$A$2,data!$B$3:$B$3000,J$2,data!$E$3:$E$3000,$A10)-SUMIFS(data!$G$3:$G$3000,data!$D$3:$D$3000,$A$2,data!$B$3:$B$3000,J$2,data!$E$3:$E$3000,$A10)</f>
        <v>0</v>
      </c>
      <c r="K10" s="122">
        <f>SUMIFS(data!$F$3:$F$3000,data!$D$3:$D$3000,$A$2,data!$B$3:$B$3000,K$2,data!$E$3:$E$3000,$A10)-SUMIFS(data!$G$3:$G$3000,data!$D$3:$D$3000,$A$2,data!$B$3:$B$3000,K$2,data!$E$3:$E$3000,$A10)</f>
        <v>0</v>
      </c>
      <c r="L10" s="122">
        <f>SUMIFS(data!$F$3:$F$3000,data!$D$3:$D$3000,$A$2,data!$B$3:$B$3000,L$2,data!$E$3:$E$3000,$A10)-SUMIFS(data!$G$3:$G$3000,data!$D$3:$D$3000,$A$2,data!$B$3:$B$3000,L$2,data!$E$3:$E$3000,$A10)</f>
        <v>0</v>
      </c>
      <c r="M10" s="122">
        <f>SUMIFS(data!$F$3:$F$3000,data!$D$3:$D$3000,$A$2,data!$B$3:$B$3000,M$2,data!$E$3:$E$3000,$A10)-SUMIFS(data!$G$3:$G$3000,data!$D$3:$D$3000,$A$2,data!$B$3:$B$3000,M$2,data!$E$3:$E$3000,$A10)</f>
        <v>0</v>
      </c>
      <c r="N10" s="123">
        <f t="shared" si="0"/>
        <v>0</v>
      </c>
      <c r="O10" s="76"/>
      <c r="P10" s="76"/>
      <c r="Q10" s="41"/>
    </row>
    <row r="11" spans="1:17">
      <c r="A11" s="9">
        <f>panel!M11</f>
        <v>0</v>
      </c>
      <c r="B11" s="122">
        <f>SUMIFS(data!$F$3:$F$3000,data!$D$3:$D$3000,$A$2,data!$B$3:$B$3000,B$2,data!$E$3:$E$3000,$A11)-SUMIFS(data!$G$3:$G$3000,data!$D$3:$D$3000,$A$2,data!$B$3:$B$3000,B$2,data!$E$3:$E$3000,$A11)</f>
        <v>0</v>
      </c>
      <c r="C11" s="122">
        <f>SUMIFS(data!$F$3:$F$3000,data!$D$3:$D$3000,$A$2,data!$B$3:$B$3000,C$2,data!$E$3:$E$3000,$A11)-SUMIFS(data!$G$3:$G$3000,data!$D$3:$D$3000,$A$2,data!$B$3:$B$3000,C$2,data!$E$3:$E$3000,$A11)</f>
        <v>0</v>
      </c>
      <c r="D11" s="122">
        <f>SUMIFS(data!$F$3:$F$3000,data!$D$3:$D$3000,$A$2,data!$B$3:$B$3000,D$2,data!$E$3:$E$3000,$A11)-SUMIFS(data!$G$3:$G$3000,data!$D$3:$D$3000,$A$2,data!$B$3:$B$3000,D$2,data!$E$3:$E$3000,$A11)</f>
        <v>0</v>
      </c>
      <c r="E11" s="122">
        <f>SUMIFS(data!$F$3:$F$3000,data!$D$3:$D$3000,$A$2,data!$B$3:$B$3000,E$2,data!$E$3:$E$3000,$A11)-SUMIFS(data!$G$3:$G$3000,data!$D$3:$D$3000,$A$2,data!$B$3:$B$3000,E$2,data!$E$3:$E$3000,$A11)</f>
        <v>0</v>
      </c>
      <c r="F11" s="122">
        <f>SUMIFS(data!$F$3:$F$3000,data!$D$3:$D$3000,$A$2,data!$B$3:$B$3000,F$2,data!$E$3:$E$3000,$A11)-SUMIFS(data!$G$3:$G$3000,data!$D$3:$D$3000,$A$2,data!$B$3:$B$3000,F$2,data!$E$3:$E$3000,$A11)</f>
        <v>0</v>
      </c>
      <c r="G11" s="122">
        <f>SUMIFS(data!$F$3:$F$3000,data!$D$3:$D$3000,$A$2,data!$B$3:$B$3000,G$2,data!$E$3:$E$3000,$A11)-SUMIFS(data!$G$3:$G$3000,data!$D$3:$D$3000,$A$2,data!$B$3:$B$3000,G$2,data!$E$3:$E$3000,$A11)</f>
        <v>0</v>
      </c>
      <c r="H11" s="122">
        <f>SUMIFS(data!$F$3:$F$3000,data!$D$3:$D$3000,$A$2,data!$B$3:$B$3000,H$2,data!$E$3:$E$3000,$A11)-SUMIFS(data!$G$3:$G$3000,data!$D$3:$D$3000,$A$2,data!$B$3:$B$3000,H$2,data!$E$3:$E$3000,$A11)</f>
        <v>0</v>
      </c>
      <c r="I11" s="122">
        <f>SUMIFS(data!$F$3:$F$3000,data!$D$3:$D$3000,$A$2,data!$B$3:$B$3000,I$2,data!$E$3:$E$3000,$A11)-SUMIFS(data!$G$3:$G$3000,data!$D$3:$D$3000,$A$2,data!$B$3:$B$3000,I$2,data!$E$3:$E$3000,$A11)</f>
        <v>0</v>
      </c>
      <c r="J11" s="122">
        <f>SUMIFS(data!$F$3:$F$3000,data!$D$3:$D$3000,$A$2,data!$B$3:$B$3000,J$2,data!$E$3:$E$3000,$A11)-SUMIFS(data!$G$3:$G$3000,data!$D$3:$D$3000,$A$2,data!$B$3:$B$3000,J$2,data!$E$3:$E$3000,$A11)</f>
        <v>0</v>
      </c>
      <c r="K11" s="122">
        <f>SUMIFS(data!$F$3:$F$3000,data!$D$3:$D$3000,$A$2,data!$B$3:$B$3000,K$2,data!$E$3:$E$3000,$A11)-SUMIFS(data!$G$3:$G$3000,data!$D$3:$D$3000,$A$2,data!$B$3:$B$3000,K$2,data!$E$3:$E$3000,$A11)</f>
        <v>0</v>
      </c>
      <c r="L11" s="122">
        <f>SUMIFS(data!$F$3:$F$3000,data!$D$3:$D$3000,$A$2,data!$B$3:$B$3000,L$2,data!$E$3:$E$3000,$A11)-SUMIFS(data!$G$3:$G$3000,data!$D$3:$D$3000,$A$2,data!$B$3:$B$3000,L$2,data!$E$3:$E$3000,$A11)</f>
        <v>0</v>
      </c>
      <c r="M11" s="122">
        <f>SUMIFS(data!$F$3:$F$3000,data!$D$3:$D$3000,$A$2,data!$B$3:$B$3000,M$2,data!$E$3:$E$3000,$A11)-SUMIFS(data!$G$3:$G$3000,data!$D$3:$D$3000,$A$2,data!$B$3:$B$3000,M$2,data!$E$3:$E$3000,$A11)</f>
        <v>0</v>
      </c>
      <c r="N11" s="123">
        <f t="shared" si="0"/>
        <v>0</v>
      </c>
      <c r="O11" s="76"/>
      <c r="P11" s="76"/>
      <c r="Q11" s="41"/>
    </row>
    <row r="12" spans="1:17">
      <c r="A12" s="9">
        <f>panel!M12</f>
        <v>0</v>
      </c>
      <c r="B12" s="122">
        <f>SUMIFS(data!$F$3:$F$3000,data!$D$3:$D$3000,$A$2,data!$B$3:$B$3000,B$2,data!$E$3:$E$3000,$A12)-SUMIFS(data!$G$3:$G$3000,data!$D$3:$D$3000,$A$2,data!$B$3:$B$3000,B$2,data!$E$3:$E$3000,$A12)</f>
        <v>0</v>
      </c>
      <c r="C12" s="122">
        <f>SUMIFS(data!$F$3:$F$3000,data!$D$3:$D$3000,$A$2,data!$B$3:$B$3000,C$2,data!$E$3:$E$3000,$A12)-SUMIFS(data!$G$3:$G$3000,data!$D$3:$D$3000,$A$2,data!$B$3:$B$3000,C$2,data!$E$3:$E$3000,$A12)</f>
        <v>0</v>
      </c>
      <c r="D12" s="122">
        <f>SUMIFS(data!$F$3:$F$3000,data!$D$3:$D$3000,$A$2,data!$B$3:$B$3000,D$2,data!$E$3:$E$3000,$A12)-SUMIFS(data!$G$3:$G$3000,data!$D$3:$D$3000,$A$2,data!$B$3:$B$3000,D$2,data!$E$3:$E$3000,$A12)</f>
        <v>0</v>
      </c>
      <c r="E12" s="122">
        <f>SUMIFS(data!$F$3:$F$3000,data!$D$3:$D$3000,$A$2,data!$B$3:$B$3000,E$2,data!$E$3:$E$3000,$A12)-SUMIFS(data!$G$3:$G$3000,data!$D$3:$D$3000,$A$2,data!$B$3:$B$3000,E$2,data!$E$3:$E$3000,$A12)</f>
        <v>0</v>
      </c>
      <c r="F12" s="122">
        <f>SUMIFS(data!$F$3:$F$3000,data!$D$3:$D$3000,$A$2,data!$B$3:$B$3000,F$2,data!$E$3:$E$3000,$A12)-SUMIFS(data!$G$3:$G$3000,data!$D$3:$D$3000,$A$2,data!$B$3:$B$3000,F$2,data!$E$3:$E$3000,$A12)</f>
        <v>0</v>
      </c>
      <c r="G12" s="122">
        <f>SUMIFS(data!$F$3:$F$3000,data!$D$3:$D$3000,$A$2,data!$B$3:$B$3000,G$2,data!$E$3:$E$3000,$A12)-SUMIFS(data!$G$3:$G$3000,data!$D$3:$D$3000,$A$2,data!$B$3:$B$3000,G$2,data!$E$3:$E$3000,$A12)</f>
        <v>0</v>
      </c>
      <c r="H12" s="122">
        <f>SUMIFS(data!$F$3:$F$3000,data!$D$3:$D$3000,$A$2,data!$B$3:$B$3000,H$2,data!$E$3:$E$3000,$A12)-SUMIFS(data!$G$3:$G$3000,data!$D$3:$D$3000,$A$2,data!$B$3:$B$3000,H$2,data!$E$3:$E$3000,$A12)</f>
        <v>0</v>
      </c>
      <c r="I12" s="122">
        <f>SUMIFS(data!$F$3:$F$3000,data!$D$3:$D$3000,$A$2,data!$B$3:$B$3000,I$2,data!$E$3:$E$3000,$A12)-SUMIFS(data!$G$3:$G$3000,data!$D$3:$D$3000,$A$2,data!$B$3:$B$3000,I$2,data!$E$3:$E$3000,$A12)</f>
        <v>0</v>
      </c>
      <c r="J12" s="122">
        <f>SUMIFS(data!$F$3:$F$3000,data!$D$3:$D$3000,$A$2,data!$B$3:$B$3000,J$2,data!$E$3:$E$3000,$A12)-SUMIFS(data!$G$3:$G$3000,data!$D$3:$D$3000,$A$2,data!$B$3:$B$3000,J$2,data!$E$3:$E$3000,$A12)</f>
        <v>0</v>
      </c>
      <c r="K12" s="122">
        <f>SUMIFS(data!$F$3:$F$3000,data!$D$3:$D$3000,$A$2,data!$B$3:$B$3000,K$2,data!$E$3:$E$3000,$A12)-SUMIFS(data!$G$3:$G$3000,data!$D$3:$D$3000,$A$2,data!$B$3:$B$3000,K$2,data!$E$3:$E$3000,$A12)</f>
        <v>0</v>
      </c>
      <c r="L12" s="122">
        <f>SUMIFS(data!$F$3:$F$3000,data!$D$3:$D$3000,$A$2,data!$B$3:$B$3000,L$2,data!$E$3:$E$3000,$A12)-SUMIFS(data!$G$3:$G$3000,data!$D$3:$D$3000,$A$2,data!$B$3:$B$3000,L$2,data!$E$3:$E$3000,$A12)</f>
        <v>0</v>
      </c>
      <c r="M12" s="122">
        <f>SUMIFS(data!$F$3:$F$3000,data!$D$3:$D$3000,$A$2,data!$B$3:$B$3000,M$2,data!$E$3:$E$3000,$A12)-SUMIFS(data!$G$3:$G$3000,data!$D$3:$D$3000,$A$2,data!$B$3:$B$3000,M$2,data!$E$3:$E$3000,$A12)</f>
        <v>0</v>
      </c>
      <c r="N12" s="123">
        <f t="shared" si="0"/>
        <v>0</v>
      </c>
      <c r="O12" s="76"/>
      <c r="P12" s="76"/>
      <c r="Q12" s="41"/>
    </row>
    <row r="13" spans="1:17">
      <c r="A13" s="9">
        <f>panel!M13</f>
        <v>0</v>
      </c>
      <c r="B13" s="122">
        <f>SUMIFS(data!$F$3:$F$3000,data!$D$3:$D$3000,$A$2,data!$B$3:$B$3000,B$2,data!$E$3:$E$3000,$A13)-SUMIFS(data!$G$3:$G$3000,data!$D$3:$D$3000,$A$2,data!$B$3:$B$3000,B$2,data!$E$3:$E$3000,$A13)</f>
        <v>0</v>
      </c>
      <c r="C13" s="122">
        <f>SUMIFS(data!$F$3:$F$3000,data!$D$3:$D$3000,$A$2,data!$B$3:$B$3000,C$2,data!$E$3:$E$3000,$A13)-SUMIFS(data!$G$3:$G$3000,data!$D$3:$D$3000,$A$2,data!$B$3:$B$3000,C$2,data!$E$3:$E$3000,$A13)</f>
        <v>0</v>
      </c>
      <c r="D13" s="122">
        <f>SUMIFS(data!$F$3:$F$3000,data!$D$3:$D$3000,$A$2,data!$B$3:$B$3000,D$2,data!$E$3:$E$3000,$A13)-SUMIFS(data!$G$3:$G$3000,data!$D$3:$D$3000,$A$2,data!$B$3:$B$3000,D$2,data!$E$3:$E$3000,$A13)</f>
        <v>0</v>
      </c>
      <c r="E13" s="122">
        <f>SUMIFS(data!$F$3:$F$3000,data!$D$3:$D$3000,$A$2,data!$B$3:$B$3000,E$2,data!$E$3:$E$3000,$A13)-SUMIFS(data!$G$3:$G$3000,data!$D$3:$D$3000,$A$2,data!$B$3:$B$3000,E$2,data!$E$3:$E$3000,$A13)</f>
        <v>0</v>
      </c>
      <c r="F13" s="122">
        <f>SUMIFS(data!$F$3:$F$3000,data!$D$3:$D$3000,$A$2,data!$B$3:$B$3000,F$2,data!$E$3:$E$3000,$A13)-SUMIFS(data!$G$3:$G$3000,data!$D$3:$D$3000,$A$2,data!$B$3:$B$3000,F$2,data!$E$3:$E$3000,$A13)</f>
        <v>0</v>
      </c>
      <c r="G13" s="122">
        <f>SUMIFS(data!$F$3:$F$3000,data!$D$3:$D$3000,$A$2,data!$B$3:$B$3000,G$2,data!$E$3:$E$3000,$A13)-SUMIFS(data!$G$3:$G$3000,data!$D$3:$D$3000,$A$2,data!$B$3:$B$3000,G$2,data!$E$3:$E$3000,$A13)</f>
        <v>0</v>
      </c>
      <c r="H13" s="122">
        <f>SUMIFS(data!$F$3:$F$3000,data!$D$3:$D$3000,$A$2,data!$B$3:$B$3000,H$2,data!$E$3:$E$3000,$A13)-SUMIFS(data!$G$3:$G$3000,data!$D$3:$D$3000,$A$2,data!$B$3:$B$3000,H$2,data!$E$3:$E$3000,$A13)</f>
        <v>0</v>
      </c>
      <c r="I13" s="122">
        <f>SUMIFS(data!$F$3:$F$3000,data!$D$3:$D$3000,$A$2,data!$B$3:$B$3000,I$2,data!$E$3:$E$3000,$A13)-SUMIFS(data!$G$3:$G$3000,data!$D$3:$D$3000,$A$2,data!$B$3:$B$3000,I$2,data!$E$3:$E$3000,$A13)</f>
        <v>0</v>
      </c>
      <c r="J13" s="122">
        <f>SUMIFS(data!$F$3:$F$3000,data!$D$3:$D$3000,$A$2,data!$B$3:$B$3000,J$2,data!$E$3:$E$3000,$A13)-SUMIFS(data!$G$3:$G$3000,data!$D$3:$D$3000,$A$2,data!$B$3:$B$3000,J$2,data!$E$3:$E$3000,$A13)</f>
        <v>0</v>
      </c>
      <c r="K13" s="122">
        <f>SUMIFS(data!$F$3:$F$3000,data!$D$3:$D$3000,$A$2,data!$B$3:$B$3000,K$2,data!$E$3:$E$3000,$A13)-SUMIFS(data!$G$3:$G$3000,data!$D$3:$D$3000,$A$2,data!$B$3:$B$3000,K$2,data!$E$3:$E$3000,$A13)</f>
        <v>0</v>
      </c>
      <c r="L13" s="122">
        <f>SUMIFS(data!$F$3:$F$3000,data!$D$3:$D$3000,$A$2,data!$B$3:$B$3000,L$2,data!$E$3:$E$3000,$A13)-SUMIFS(data!$G$3:$G$3000,data!$D$3:$D$3000,$A$2,data!$B$3:$B$3000,L$2,data!$E$3:$E$3000,$A13)</f>
        <v>0</v>
      </c>
      <c r="M13" s="122">
        <f>SUMIFS(data!$F$3:$F$3000,data!$D$3:$D$3000,$A$2,data!$B$3:$B$3000,M$2,data!$E$3:$E$3000,$A13)-SUMIFS(data!$G$3:$G$3000,data!$D$3:$D$3000,$A$2,data!$B$3:$B$3000,M$2,data!$E$3:$E$3000,$A13)</f>
        <v>0</v>
      </c>
      <c r="N13" s="123">
        <f t="shared" si="0"/>
        <v>0</v>
      </c>
      <c r="O13" s="76"/>
      <c r="P13" s="76"/>
      <c r="Q13" s="41"/>
    </row>
    <row r="14" spans="1:17">
      <c r="A14" s="9">
        <f>panel!M14</f>
        <v>0</v>
      </c>
      <c r="B14" s="122">
        <f>SUMIFS(data!$F$3:$F$3000,data!$D$3:$D$3000,$A$2,data!$B$3:$B$3000,B$2,data!$E$3:$E$3000,$A14)-SUMIFS(data!$G$3:$G$3000,data!$D$3:$D$3000,$A$2,data!$B$3:$B$3000,B$2,data!$E$3:$E$3000,$A14)</f>
        <v>0</v>
      </c>
      <c r="C14" s="122">
        <f>SUMIFS(data!$F$3:$F$3000,data!$D$3:$D$3000,$A$2,data!$B$3:$B$3000,C$2,data!$E$3:$E$3000,$A14)-SUMIFS(data!$G$3:$G$3000,data!$D$3:$D$3000,$A$2,data!$B$3:$B$3000,C$2,data!$E$3:$E$3000,$A14)</f>
        <v>0</v>
      </c>
      <c r="D14" s="122">
        <f>SUMIFS(data!$F$3:$F$3000,data!$D$3:$D$3000,$A$2,data!$B$3:$B$3000,D$2,data!$E$3:$E$3000,$A14)-SUMIFS(data!$G$3:$G$3000,data!$D$3:$D$3000,$A$2,data!$B$3:$B$3000,D$2,data!$E$3:$E$3000,$A14)</f>
        <v>0</v>
      </c>
      <c r="E14" s="122">
        <f>SUMIFS(data!$F$3:$F$3000,data!$D$3:$D$3000,$A$2,data!$B$3:$B$3000,E$2,data!$E$3:$E$3000,$A14)-SUMIFS(data!$G$3:$G$3000,data!$D$3:$D$3000,$A$2,data!$B$3:$B$3000,E$2,data!$E$3:$E$3000,$A14)</f>
        <v>0</v>
      </c>
      <c r="F14" s="122">
        <f>SUMIFS(data!$F$3:$F$3000,data!$D$3:$D$3000,$A$2,data!$B$3:$B$3000,F$2,data!$E$3:$E$3000,$A14)-SUMIFS(data!$G$3:$G$3000,data!$D$3:$D$3000,$A$2,data!$B$3:$B$3000,F$2,data!$E$3:$E$3000,$A14)</f>
        <v>0</v>
      </c>
      <c r="G14" s="122">
        <f>SUMIFS(data!$F$3:$F$3000,data!$D$3:$D$3000,$A$2,data!$B$3:$B$3000,G$2,data!$E$3:$E$3000,$A14)-SUMIFS(data!$G$3:$G$3000,data!$D$3:$D$3000,$A$2,data!$B$3:$B$3000,G$2,data!$E$3:$E$3000,$A14)</f>
        <v>0</v>
      </c>
      <c r="H14" s="122">
        <f>SUMIFS(data!$F$3:$F$3000,data!$D$3:$D$3000,$A$2,data!$B$3:$B$3000,H$2,data!$E$3:$E$3000,$A14)-SUMIFS(data!$G$3:$G$3000,data!$D$3:$D$3000,$A$2,data!$B$3:$B$3000,H$2,data!$E$3:$E$3000,$A14)</f>
        <v>0</v>
      </c>
      <c r="I14" s="122">
        <f>SUMIFS(data!$F$3:$F$3000,data!$D$3:$D$3000,$A$2,data!$B$3:$B$3000,I$2,data!$E$3:$E$3000,$A14)-SUMIFS(data!$G$3:$G$3000,data!$D$3:$D$3000,$A$2,data!$B$3:$B$3000,I$2,data!$E$3:$E$3000,$A14)</f>
        <v>0</v>
      </c>
      <c r="J14" s="122">
        <f>SUMIFS(data!$F$3:$F$3000,data!$D$3:$D$3000,$A$2,data!$B$3:$B$3000,J$2,data!$E$3:$E$3000,$A14)-SUMIFS(data!$G$3:$G$3000,data!$D$3:$D$3000,$A$2,data!$B$3:$B$3000,J$2,data!$E$3:$E$3000,$A14)</f>
        <v>0</v>
      </c>
      <c r="K14" s="122">
        <f>SUMIFS(data!$F$3:$F$3000,data!$D$3:$D$3000,$A$2,data!$B$3:$B$3000,K$2,data!$E$3:$E$3000,$A14)-SUMIFS(data!$G$3:$G$3000,data!$D$3:$D$3000,$A$2,data!$B$3:$B$3000,K$2,data!$E$3:$E$3000,$A14)</f>
        <v>0</v>
      </c>
      <c r="L14" s="122">
        <f>SUMIFS(data!$F$3:$F$3000,data!$D$3:$D$3000,$A$2,data!$B$3:$B$3000,L$2,data!$E$3:$E$3000,$A14)-SUMIFS(data!$G$3:$G$3000,data!$D$3:$D$3000,$A$2,data!$B$3:$B$3000,L$2,data!$E$3:$E$3000,$A14)</f>
        <v>0</v>
      </c>
      <c r="M14" s="122">
        <f>SUMIFS(data!$F$3:$F$3000,data!$D$3:$D$3000,$A$2,data!$B$3:$B$3000,M$2,data!$E$3:$E$3000,$A14)-SUMIFS(data!$G$3:$G$3000,data!$D$3:$D$3000,$A$2,data!$B$3:$B$3000,M$2,data!$E$3:$E$3000,$A14)</f>
        <v>0</v>
      </c>
      <c r="N14" s="123">
        <f t="shared" si="0"/>
        <v>0</v>
      </c>
      <c r="O14" s="76"/>
      <c r="P14" s="76"/>
      <c r="Q14" s="41"/>
    </row>
    <row r="15" spans="1:17">
      <c r="A15" s="9">
        <f>panel!M15</f>
        <v>0</v>
      </c>
      <c r="B15" s="122">
        <f>SUMIFS(data!$F$3:$F$3000,data!$D$3:$D$3000,$A$2,data!$B$3:$B$3000,B$2,data!$E$3:$E$3000,$A15)-SUMIFS(data!$G$3:$G$3000,data!$D$3:$D$3000,$A$2,data!$B$3:$B$3000,B$2,data!$E$3:$E$3000,$A15)</f>
        <v>0</v>
      </c>
      <c r="C15" s="122">
        <f>SUMIFS(data!$F$3:$F$3000,data!$D$3:$D$3000,$A$2,data!$B$3:$B$3000,C$2,data!$E$3:$E$3000,$A15)-SUMIFS(data!$G$3:$G$3000,data!$D$3:$D$3000,$A$2,data!$B$3:$B$3000,C$2,data!$E$3:$E$3000,$A15)</f>
        <v>0</v>
      </c>
      <c r="D15" s="122">
        <f>SUMIFS(data!$F$3:$F$3000,data!$D$3:$D$3000,$A$2,data!$B$3:$B$3000,D$2,data!$E$3:$E$3000,$A15)-SUMIFS(data!$G$3:$G$3000,data!$D$3:$D$3000,$A$2,data!$B$3:$B$3000,D$2,data!$E$3:$E$3000,$A15)</f>
        <v>0</v>
      </c>
      <c r="E15" s="122">
        <f>SUMIFS(data!$F$3:$F$3000,data!$D$3:$D$3000,$A$2,data!$B$3:$B$3000,E$2,data!$E$3:$E$3000,$A15)-SUMIFS(data!$G$3:$G$3000,data!$D$3:$D$3000,$A$2,data!$B$3:$B$3000,E$2,data!$E$3:$E$3000,$A15)</f>
        <v>0</v>
      </c>
      <c r="F15" s="122">
        <f>SUMIFS(data!$F$3:$F$3000,data!$D$3:$D$3000,$A$2,data!$B$3:$B$3000,F$2,data!$E$3:$E$3000,$A15)-SUMIFS(data!$G$3:$G$3000,data!$D$3:$D$3000,$A$2,data!$B$3:$B$3000,F$2,data!$E$3:$E$3000,$A15)</f>
        <v>0</v>
      </c>
      <c r="G15" s="122">
        <f>SUMIFS(data!$F$3:$F$3000,data!$D$3:$D$3000,$A$2,data!$B$3:$B$3000,G$2,data!$E$3:$E$3000,$A15)-SUMIFS(data!$G$3:$G$3000,data!$D$3:$D$3000,$A$2,data!$B$3:$B$3000,G$2,data!$E$3:$E$3000,$A15)</f>
        <v>0</v>
      </c>
      <c r="H15" s="122">
        <f>SUMIFS(data!$F$3:$F$3000,data!$D$3:$D$3000,$A$2,data!$B$3:$B$3000,H$2,data!$E$3:$E$3000,$A15)-SUMIFS(data!$G$3:$G$3000,data!$D$3:$D$3000,$A$2,data!$B$3:$B$3000,H$2,data!$E$3:$E$3000,$A15)</f>
        <v>0</v>
      </c>
      <c r="I15" s="122">
        <f>SUMIFS(data!$F$3:$F$3000,data!$D$3:$D$3000,$A$2,data!$B$3:$B$3000,I$2,data!$E$3:$E$3000,$A15)-SUMIFS(data!$G$3:$G$3000,data!$D$3:$D$3000,$A$2,data!$B$3:$B$3000,I$2,data!$E$3:$E$3000,$A15)</f>
        <v>0</v>
      </c>
      <c r="J15" s="122">
        <f>SUMIFS(data!$F$3:$F$3000,data!$D$3:$D$3000,$A$2,data!$B$3:$B$3000,J$2,data!$E$3:$E$3000,$A15)-SUMIFS(data!$G$3:$G$3000,data!$D$3:$D$3000,$A$2,data!$B$3:$B$3000,J$2,data!$E$3:$E$3000,$A15)</f>
        <v>0</v>
      </c>
      <c r="K15" s="122">
        <f>SUMIFS(data!$F$3:$F$3000,data!$D$3:$D$3000,$A$2,data!$B$3:$B$3000,K$2,data!$E$3:$E$3000,$A15)-SUMIFS(data!$G$3:$G$3000,data!$D$3:$D$3000,$A$2,data!$B$3:$B$3000,K$2,data!$E$3:$E$3000,$A15)</f>
        <v>0</v>
      </c>
      <c r="L15" s="122">
        <f>SUMIFS(data!$F$3:$F$3000,data!$D$3:$D$3000,$A$2,data!$B$3:$B$3000,L$2,data!$E$3:$E$3000,$A15)-SUMIFS(data!$G$3:$G$3000,data!$D$3:$D$3000,$A$2,data!$B$3:$B$3000,L$2,data!$E$3:$E$3000,$A15)</f>
        <v>0</v>
      </c>
      <c r="M15" s="122">
        <f>SUMIFS(data!$F$3:$F$3000,data!$D$3:$D$3000,$A$2,data!$B$3:$B$3000,M$2,data!$E$3:$E$3000,$A15)-SUMIFS(data!$G$3:$G$3000,data!$D$3:$D$3000,$A$2,data!$B$3:$B$3000,M$2,data!$E$3:$E$3000,$A15)</f>
        <v>0</v>
      </c>
      <c r="N15" s="123">
        <f t="shared" si="0"/>
        <v>0</v>
      </c>
      <c r="O15" s="76"/>
      <c r="P15" s="76"/>
      <c r="Q15" s="41"/>
    </row>
    <row r="16" spans="1:17">
      <c r="A16" s="9">
        <f>panel!M16</f>
        <v>0</v>
      </c>
      <c r="B16" s="122">
        <f>SUMIFS(data!$F$3:$F$3000,data!$D$3:$D$3000,$A$2,data!$B$3:$B$3000,B$2,data!$E$3:$E$3000,$A16)-SUMIFS(data!$G$3:$G$3000,data!$D$3:$D$3000,$A$2,data!$B$3:$B$3000,B$2,data!$E$3:$E$3000,$A16)</f>
        <v>0</v>
      </c>
      <c r="C16" s="122">
        <f>SUMIFS(data!$F$3:$F$3000,data!$D$3:$D$3000,$A$2,data!$B$3:$B$3000,C$2,data!$E$3:$E$3000,$A16)-SUMIFS(data!$G$3:$G$3000,data!$D$3:$D$3000,$A$2,data!$B$3:$B$3000,C$2,data!$E$3:$E$3000,$A16)</f>
        <v>0</v>
      </c>
      <c r="D16" s="122">
        <f>SUMIFS(data!$F$3:$F$3000,data!$D$3:$D$3000,$A$2,data!$B$3:$B$3000,D$2,data!$E$3:$E$3000,$A16)-SUMIFS(data!$G$3:$G$3000,data!$D$3:$D$3000,$A$2,data!$B$3:$B$3000,D$2,data!$E$3:$E$3000,$A16)</f>
        <v>0</v>
      </c>
      <c r="E16" s="122">
        <f>SUMIFS(data!$F$3:$F$3000,data!$D$3:$D$3000,$A$2,data!$B$3:$B$3000,E$2,data!$E$3:$E$3000,$A16)-SUMIFS(data!$G$3:$G$3000,data!$D$3:$D$3000,$A$2,data!$B$3:$B$3000,E$2,data!$E$3:$E$3000,$A16)</f>
        <v>0</v>
      </c>
      <c r="F16" s="122">
        <f>SUMIFS(data!$F$3:$F$3000,data!$D$3:$D$3000,$A$2,data!$B$3:$B$3000,F$2,data!$E$3:$E$3000,$A16)-SUMIFS(data!$G$3:$G$3000,data!$D$3:$D$3000,$A$2,data!$B$3:$B$3000,F$2,data!$E$3:$E$3000,$A16)</f>
        <v>0</v>
      </c>
      <c r="G16" s="122">
        <f>SUMIFS(data!$F$3:$F$3000,data!$D$3:$D$3000,$A$2,data!$B$3:$B$3000,G$2,data!$E$3:$E$3000,$A16)-SUMIFS(data!$G$3:$G$3000,data!$D$3:$D$3000,$A$2,data!$B$3:$B$3000,G$2,data!$E$3:$E$3000,$A16)</f>
        <v>0</v>
      </c>
      <c r="H16" s="122">
        <f>SUMIFS(data!$F$3:$F$3000,data!$D$3:$D$3000,$A$2,data!$B$3:$B$3000,H$2,data!$E$3:$E$3000,$A16)-SUMIFS(data!$G$3:$G$3000,data!$D$3:$D$3000,$A$2,data!$B$3:$B$3000,H$2,data!$E$3:$E$3000,$A16)</f>
        <v>0</v>
      </c>
      <c r="I16" s="122">
        <f>SUMIFS(data!$F$3:$F$3000,data!$D$3:$D$3000,$A$2,data!$B$3:$B$3000,I$2,data!$E$3:$E$3000,$A16)-SUMIFS(data!$G$3:$G$3000,data!$D$3:$D$3000,$A$2,data!$B$3:$B$3000,I$2,data!$E$3:$E$3000,$A16)</f>
        <v>0</v>
      </c>
      <c r="J16" s="122">
        <f>SUMIFS(data!$F$3:$F$3000,data!$D$3:$D$3000,$A$2,data!$B$3:$B$3000,J$2,data!$E$3:$E$3000,$A16)-SUMIFS(data!$G$3:$G$3000,data!$D$3:$D$3000,$A$2,data!$B$3:$B$3000,J$2,data!$E$3:$E$3000,$A16)</f>
        <v>0</v>
      </c>
      <c r="K16" s="122">
        <f>SUMIFS(data!$F$3:$F$3000,data!$D$3:$D$3000,$A$2,data!$B$3:$B$3000,K$2,data!$E$3:$E$3000,$A16)-SUMIFS(data!$G$3:$G$3000,data!$D$3:$D$3000,$A$2,data!$B$3:$B$3000,K$2,data!$E$3:$E$3000,$A16)</f>
        <v>0</v>
      </c>
      <c r="L16" s="122">
        <f>SUMIFS(data!$F$3:$F$3000,data!$D$3:$D$3000,$A$2,data!$B$3:$B$3000,L$2,data!$E$3:$E$3000,$A16)-SUMIFS(data!$G$3:$G$3000,data!$D$3:$D$3000,$A$2,data!$B$3:$B$3000,L$2,data!$E$3:$E$3000,$A16)</f>
        <v>0</v>
      </c>
      <c r="M16" s="122">
        <f>SUMIFS(data!$F$3:$F$3000,data!$D$3:$D$3000,$A$2,data!$B$3:$B$3000,M$2,data!$E$3:$E$3000,$A16)-SUMIFS(data!$G$3:$G$3000,data!$D$3:$D$3000,$A$2,data!$B$3:$B$3000,M$2,data!$E$3:$E$3000,$A16)</f>
        <v>0</v>
      </c>
      <c r="N16" s="123">
        <f t="shared" si="0"/>
        <v>0</v>
      </c>
      <c r="O16" s="76"/>
      <c r="P16" s="76"/>
      <c r="Q16" s="41"/>
    </row>
    <row r="17" spans="1:17">
      <c r="A17" s="9">
        <f>panel!M17</f>
        <v>0</v>
      </c>
      <c r="B17" s="122">
        <f>SUMIFS(data!$F$3:$F$3000,data!$D$3:$D$3000,$A$2,data!$B$3:$B$3000,B$2,data!$E$3:$E$3000,$A17)-SUMIFS(data!$G$3:$G$3000,data!$D$3:$D$3000,$A$2,data!$B$3:$B$3000,B$2,data!$E$3:$E$3000,$A17)</f>
        <v>0</v>
      </c>
      <c r="C17" s="122">
        <f>SUMIFS(data!$F$3:$F$3000,data!$D$3:$D$3000,$A$2,data!$B$3:$B$3000,C$2,data!$E$3:$E$3000,$A17)-SUMIFS(data!$G$3:$G$3000,data!$D$3:$D$3000,$A$2,data!$B$3:$B$3000,C$2,data!$E$3:$E$3000,$A17)</f>
        <v>0</v>
      </c>
      <c r="D17" s="122">
        <f>SUMIFS(data!$F$3:$F$3000,data!$D$3:$D$3000,$A$2,data!$B$3:$B$3000,D$2,data!$E$3:$E$3000,$A17)-SUMIFS(data!$G$3:$G$3000,data!$D$3:$D$3000,$A$2,data!$B$3:$B$3000,D$2,data!$E$3:$E$3000,$A17)</f>
        <v>0</v>
      </c>
      <c r="E17" s="122">
        <f>SUMIFS(data!$F$3:$F$3000,data!$D$3:$D$3000,$A$2,data!$B$3:$B$3000,E$2,data!$E$3:$E$3000,$A17)-SUMIFS(data!$G$3:$G$3000,data!$D$3:$D$3000,$A$2,data!$B$3:$B$3000,E$2,data!$E$3:$E$3000,$A17)</f>
        <v>0</v>
      </c>
      <c r="F17" s="122">
        <f>SUMIFS(data!$F$3:$F$3000,data!$D$3:$D$3000,$A$2,data!$B$3:$B$3000,F$2,data!$E$3:$E$3000,$A17)-SUMIFS(data!$G$3:$G$3000,data!$D$3:$D$3000,$A$2,data!$B$3:$B$3000,F$2,data!$E$3:$E$3000,$A17)</f>
        <v>0</v>
      </c>
      <c r="G17" s="122">
        <f>SUMIFS(data!$F$3:$F$3000,data!$D$3:$D$3000,$A$2,data!$B$3:$B$3000,G$2,data!$E$3:$E$3000,$A17)-SUMIFS(data!$G$3:$G$3000,data!$D$3:$D$3000,$A$2,data!$B$3:$B$3000,G$2,data!$E$3:$E$3000,$A17)</f>
        <v>0</v>
      </c>
      <c r="H17" s="122">
        <f>SUMIFS(data!$F$3:$F$3000,data!$D$3:$D$3000,$A$2,data!$B$3:$B$3000,H$2,data!$E$3:$E$3000,$A17)-SUMIFS(data!$G$3:$G$3000,data!$D$3:$D$3000,$A$2,data!$B$3:$B$3000,H$2,data!$E$3:$E$3000,$A17)</f>
        <v>0</v>
      </c>
      <c r="I17" s="122">
        <f>SUMIFS(data!$F$3:$F$3000,data!$D$3:$D$3000,$A$2,data!$B$3:$B$3000,I$2,data!$E$3:$E$3000,$A17)-SUMIFS(data!$G$3:$G$3000,data!$D$3:$D$3000,$A$2,data!$B$3:$B$3000,I$2,data!$E$3:$E$3000,$A17)</f>
        <v>0</v>
      </c>
      <c r="J17" s="122">
        <f>SUMIFS(data!$F$3:$F$3000,data!$D$3:$D$3000,$A$2,data!$B$3:$B$3000,J$2,data!$E$3:$E$3000,$A17)-SUMIFS(data!$G$3:$G$3000,data!$D$3:$D$3000,$A$2,data!$B$3:$B$3000,J$2,data!$E$3:$E$3000,$A17)</f>
        <v>0</v>
      </c>
      <c r="K17" s="122">
        <f>SUMIFS(data!$F$3:$F$3000,data!$D$3:$D$3000,$A$2,data!$B$3:$B$3000,K$2,data!$E$3:$E$3000,$A17)-SUMIFS(data!$G$3:$G$3000,data!$D$3:$D$3000,$A$2,data!$B$3:$B$3000,K$2,data!$E$3:$E$3000,$A17)</f>
        <v>0</v>
      </c>
      <c r="L17" s="122">
        <f>SUMIFS(data!$F$3:$F$3000,data!$D$3:$D$3000,$A$2,data!$B$3:$B$3000,L$2,data!$E$3:$E$3000,$A17)-SUMIFS(data!$G$3:$G$3000,data!$D$3:$D$3000,$A$2,data!$B$3:$B$3000,L$2,data!$E$3:$E$3000,$A17)</f>
        <v>0</v>
      </c>
      <c r="M17" s="122">
        <f>SUMIFS(data!$F$3:$F$3000,data!$D$3:$D$3000,$A$2,data!$B$3:$B$3000,M$2,data!$E$3:$E$3000,$A17)-SUMIFS(data!$G$3:$G$3000,data!$D$3:$D$3000,$A$2,data!$B$3:$B$3000,M$2,data!$E$3:$E$3000,$A17)</f>
        <v>0</v>
      </c>
      <c r="N17" s="123">
        <f t="shared" si="0"/>
        <v>0</v>
      </c>
      <c r="O17" s="76"/>
      <c r="P17" s="76"/>
      <c r="Q17" s="41"/>
    </row>
    <row r="18" spans="1:17">
      <c r="A18" s="9">
        <f>panel!M18</f>
        <v>0</v>
      </c>
      <c r="B18" s="122">
        <f>SUMIFS(data!$F$3:$F$3000,data!$D$3:$D$3000,$A$2,data!$B$3:$B$3000,B$2,data!$E$3:$E$3000,$A18)-SUMIFS(data!$G$3:$G$3000,data!$D$3:$D$3000,$A$2,data!$B$3:$B$3000,B$2,data!$E$3:$E$3000,$A18)</f>
        <v>0</v>
      </c>
      <c r="C18" s="122">
        <f>SUMIFS(data!$F$3:$F$3000,data!$D$3:$D$3000,$A$2,data!$B$3:$B$3000,C$2,data!$E$3:$E$3000,$A18)-SUMIFS(data!$G$3:$G$3000,data!$D$3:$D$3000,$A$2,data!$B$3:$B$3000,C$2,data!$E$3:$E$3000,$A18)</f>
        <v>0</v>
      </c>
      <c r="D18" s="122">
        <f>SUMIFS(data!$F$3:$F$3000,data!$D$3:$D$3000,$A$2,data!$B$3:$B$3000,D$2,data!$E$3:$E$3000,$A18)-SUMIFS(data!$G$3:$G$3000,data!$D$3:$D$3000,$A$2,data!$B$3:$B$3000,D$2,data!$E$3:$E$3000,$A18)</f>
        <v>0</v>
      </c>
      <c r="E18" s="122">
        <f>SUMIFS(data!$F$3:$F$3000,data!$D$3:$D$3000,$A$2,data!$B$3:$B$3000,E$2,data!$E$3:$E$3000,$A18)-SUMIFS(data!$G$3:$G$3000,data!$D$3:$D$3000,$A$2,data!$B$3:$B$3000,E$2,data!$E$3:$E$3000,$A18)</f>
        <v>0</v>
      </c>
      <c r="F18" s="122">
        <f>SUMIFS(data!$F$3:$F$3000,data!$D$3:$D$3000,$A$2,data!$B$3:$B$3000,F$2,data!$E$3:$E$3000,$A18)-SUMIFS(data!$G$3:$G$3000,data!$D$3:$D$3000,$A$2,data!$B$3:$B$3000,F$2,data!$E$3:$E$3000,$A18)</f>
        <v>0</v>
      </c>
      <c r="G18" s="122">
        <f>SUMIFS(data!$F$3:$F$3000,data!$D$3:$D$3000,$A$2,data!$B$3:$B$3000,G$2,data!$E$3:$E$3000,$A18)-SUMIFS(data!$G$3:$G$3000,data!$D$3:$D$3000,$A$2,data!$B$3:$B$3000,G$2,data!$E$3:$E$3000,$A18)</f>
        <v>0</v>
      </c>
      <c r="H18" s="122">
        <f>SUMIFS(data!$F$3:$F$3000,data!$D$3:$D$3000,$A$2,data!$B$3:$B$3000,H$2,data!$E$3:$E$3000,$A18)-SUMIFS(data!$G$3:$G$3000,data!$D$3:$D$3000,$A$2,data!$B$3:$B$3000,H$2,data!$E$3:$E$3000,$A18)</f>
        <v>0</v>
      </c>
      <c r="I18" s="122">
        <f>SUMIFS(data!$F$3:$F$3000,data!$D$3:$D$3000,$A$2,data!$B$3:$B$3000,I$2,data!$E$3:$E$3000,$A18)-SUMIFS(data!$G$3:$G$3000,data!$D$3:$D$3000,$A$2,data!$B$3:$B$3000,I$2,data!$E$3:$E$3000,$A18)</f>
        <v>0</v>
      </c>
      <c r="J18" s="122">
        <f>SUMIFS(data!$F$3:$F$3000,data!$D$3:$D$3000,$A$2,data!$B$3:$B$3000,J$2,data!$E$3:$E$3000,$A18)-SUMIFS(data!$G$3:$G$3000,data!$D$3:$D$3000,$A$2,data!$B$3:$B$3000,J$2,data!$E$3:$E$3000,$A18)</f>
        <v>0</v>
      </c>
      <c r="K18" s="122">
        <f>SUMIFS(data!$F$3:$F$3000,data!$D$3:$D$3000,$A$2,data!$B$3:$B$3000,K$2,data!$E$3:$E$3000,$A18)-SUMIFS(data!$G$3:$G$3000,data!$D$3:$D$3000,$A$2,data!$B$3:$B$3000,K$2,data!$E$3:$E$3000,$A18)</f>
        <v>0</v>
      </c>
      <c r="L18" s="122">
        <f>SUMIFS(data!$F$3:$F$3000,data!$D$3:$D$3000,$A$2,data!$B$3:$B$3000,L$2,data!$E$3:$E$3000,$A18)-SUMIFS(data!$G$3:$G$3000,data!$D$3:$D$3000,$A$2,data!$B$3:$B$3000,L$2,data!$E$3:$E$3000,$A18)</f>
        <v>0</v>
      </c>
      <c r="M18" s="122">
        <f>SUMIFS(data!$F$3:$F$3000,data!$D$3:$D$3000,$A$2,data!$B$3:$B$3000,M$2,data!$E$3:$E$3000,$A18)-SUMIFS(data!$G$3:$G$3000,data!$D$3:$D$3000,$A$2,data!$B$3:$B$3000,M$2,data!$E$3:$E$3000,$A18)</f>
        <v>0</v>
      </c>
      <c r="N18" s="123">
        <f t="shared" si="0"/>
        <v>0</v>
      </c>
      <c r="O18" s="76"/>
      <c r="P18" s="76"/>
      <c r="Q18" s="41"/>
    </row>
    <row r="19" spans="1:17">
      <c r="A19" s="9">
        <f>panel!M19</f>
        <v>0</v>
      </c>
      <c r="B19" s="122">
        <f>SUMIFS(data!$F$3:$F$3000,data!$D$3:$D$3000,$A$2,data!$B$3:$B$3000,B$2,data!$E$3:$E$3000,$A19)-SUMIFS(data!$G$3:$G$3000,data!$D$3:$D$3000,$A$2,data!$B$3:$B$3000,B$2,data!$E$3:$E$3000,$A19)</f>
        <v>0</v>
      </c>
      <c r="C19" s="122">
        <f>SUMIFS(data!$F$3:$F$3000,data!$D$3:$D$3000,$A$2,data!$B$3:$B$3000,C$2,data!$E$3:$E$3000,$A19)-SUMIFS(data!$G$3:$G$3000,data!$D$3:$D$3000,$A$2,data!$B$3:$B$3000,C$2,data!$E$3:$E$3000,$A19)</f>
        <v>0</v>
      </c>
      <c r="D19" s="122">
        <f>SUMIFS(data!$F$3:$F$3000,data!$D$3:$D$3000,$A$2,data!$B$3:$B$3000,D$2,data!$E$3:$E$3000,$A19)-SUMIFS(data!$G$3:$G$3000,data!$D$3:$D$3000,$A$2,data!$B$3:$B$3000,D$2,data!$E$3:$E$3000,$A19)</f>
        <v>0</v>
      </c>
      <c r="E19" s="122">
        <f>SUMIFS(data!$F$3:$F$3000,data!$D$3:$D$3000,$A$2,data!$B$3:$B$3000,E$2,data!$E$3:$E$3000,$A19)-SUMIFS(data!$G$3:$G$3000,data!$D$3:$D$3000,$A$2,data!$B$3:$B$3000,E$2,data!$E$3:$E$3000,$A19)</f>
        <v>0</v>
      </c>
      <c r="F19" s="122">
        <f>SUMIFS(data!$F$3:$F$3000,data!$D$3:$D$3000,$A$2,data!$B$3:$B$3000,F$2,data!$E$3:$E$3000,$A19)-SUMIFS(data!$G$3:$G$3000,data!$D$3:$D$3000,$A$2,data!$B$3:$B$3000,F$2,data!$E$3:$E$3000,$A19)</f>
        <v>0</v>
      </c>
      <c r="G19" s="122">
        <f>SUMIFS(data!$F$3:$F$3000,data!$D$3:$D$3000,$A$2,data!$B$3:$B$3000,G$2,data!$E$3:$E$3000,$A19)-SUMIFS(data!$G$3:$G$3000,data!$D$3:$D$3000,$A$2,data!$B$3:$B$3000,G$2,data!$E$3:$E$3000,$A19)</f>
        <v>0</v>
      </c>
      <c r="H19" s="122">
        <f>SUMIFS(data!$F$3:$F$3000,data!$D$3:$D$3000,$A$2,data!$B$3:$B$3000,H$2,data!$E$3:$E$3000,$A19)-SUMIFS(data!$G$3:$G$3000,data!$D$3:$D$3000,$A$2,data!$B$3:$B$3000,H$2,data!$E$3:$E$3000,$A19)</f>
        <v>0</v>
      </c>
      <c r="I19" s="122">
        <f>SUMIFS(data!$F$3:$F$3000,data!$D$3:$D$3000,$A$2,data!$B$3:$B$3000,I$2,data!$E$3:$E$3000,$A19)-SUMIFS(data!$G$3:$G$3000,data!$D$3:$D$3000,$A$2,data!$B$3:$B$3000,I$2,data!$E$3:$E$3000,$A19)</f>
        <v>0</v>
      </c>
      <c r="J19" s="122">
        <f>SUMIFS(data!$F$3:$F$3000,data!$D$3:$D$3000,$A$2,data!$B$3:$B$3000,J$2,data!$E$3:$E$3000,$A19)-SUMIFS(data!$G$3:$G$3000,data!$D$3:$D$3000,$A$2,data!$B$3:$B$3000,J$2,data!$E$3:$E$3000,$A19)</f>
        <v>0</v>
      </c>
      <c r="K19" s="122">
        <f>SUMIFS(data!$F$3:$F$3000,data!$D$3:$D$3000,$A$2,data!$B$3:$B$3000,K$2,data!$E$3:$E$3000,$A19)-SUMIFS(data!$G$3:$G$3000,data!$D$3:$D$3000,$A$2,data!$B$3:$B$3000,K$2,data!$E$3:$E$3000,$A19)</f>
        <v>0</v>
      </c>
      <c r="L19" s="122">
        <f>SUMIFS(data!$F$3:$F$3000,data!$D$3:$D$3000,$A$2,data!$B$3:$B$3000,L$2,data!$E$3:$E$3000,$A19)-SUMIFS(data!$G$3:$G$3000,data!$D$3:$D$3000,$A$2,data!$B$3:$B$3000,L$2,data!$E$3:$E$3000,$A19)</f>
        <v>0</v>
      </c>
      <c r="M19" s="122">
        <f>SUMIFS(data!$F$3:$F$3000,data!$D$3:$D$3000,$A$2,data!$B$3:$B$3000,M$2,data!$E$3:$E$3000,$A19)-SUMIFS(data!$G$3:$G$3000,data!$D$3:$D$3000,$A$2,data!$B$3:$B$3000,M$2,data!$E$3:$E$3000,$A19)</f>
        <v>0</v>
      </c>
      <c r="N19" s="123">
        <f t="shared" si="0"/>
        <v>0</v>
      </c>
      <c r="O19" s="76"/>
      <c r="P19" s="76"/>
      <c r="Q19" s="41"/>
    </row>
    <row r="20" spans="1:17">
      <c r="A20" s="9">
        <f>panel!M20</f>
        <v>0</v>
      </c>
      <c r="B20" s="122">
        <f>SUMIFS(data!$F$3:$F$3000,data!$D$3:$D$3000,$A$2,data!$B$3:$B$3000,B$2,data!$E$3:$E$3000,$A20)-SUMIFS(data!$G$3:$G$3000,data!$D$3:$D$3000,$A$2,data!$B$3:$B$3000,B$2,data!$E$3:$E$3000,$A20)</f>
        <v>0</v>
      </c>
      <c r="C20" s="122">
        <f>SUMIFS(data!$F$3:$F$3000,data!$D$3:$D$3000,$A$2,data!$B$3:$B$3000,C$2,data!$E$3:$E$3000,$A20)-SUMIFS(data!$G$3:$G$3000,data!$D$3:$D$3000,$A$2,data!$B$3:$B$3000,C$2,data!$E$3:$E$3000,$A20)</f>
        <v>0</v>
      </c>
      <c r="D20" s="122">
        <f>SUMIFS(data!$F$3:$F$3000,data!$D$3:$D$3000,$A$2,data!$B$3:$B$3000,D$2,data!$E$3:$E$3000,$A20)-SUMIFS(data!$G$3:$G$3000,data!$D$3:$D$3000,$A$2,data!$B$3:$B$3000,D$2,data!$E$3:$E$3000,$A20)</f>
        <v>0</v>
      </c>
      <c r="E20" s="122">
        <f>SUMIFS(data!$F$3:$F$3000,data!$D$3:$D$3000,$A$2,data!$B$3:$B$3000,E$2,data!$E$3:$E$3000,$A20)-SUMIFS(data!$G$3:$G$3000,data!$D$3:$D$3000,$A$2,data!$B$3:$B$3000,E$2,data!$E$3:$E$3000,$A20)</f>
        <v>0</v>
      </c>
      <c r="F20" s="122">
        <f>SUMIFS(data!$F$3:$F$3000,data!$D$3:$D$3000,$A$2,data!$B$3:$B$3000,F$2,data!$E$3:$E$3000,$A20)-SUMIFS(data!$G$3:$G$3000,data!$D$3:$D$3000,$A$2,data!$B$3:$B$3000,F$2,data!$E$3:$E$3000,$A20)</f>
        <v>0</v>
      </c>
      <c r="G20" s="122">
        <f>SUMIFS(data!$F$3:$F$3000,data!$D$3:$D$3000,$A$2,data!$B$3:$B$3000,G$2,data!$E$3:$E$3000,$A20)-SUMIFS(data!$G$3:$G$3000,data!$D$3:$D$3000,$A$2,data!$B$3:$B$3000,G$2,data!$E$3:$E$3000,$A20)</f>
        <v>0</v>
      </c>
      <c r="H20" s="122">
        <f>SUMIFS(data!$F$3:$F$3000,data!$D$3:$D$3000,$A$2,data!$B$3:$B$3000,H$2,data!$E$3:$E$3000,$A20)-SUMIFS(data!$G$3:$G$3000,data!$D$3:$D$3000,$A$2,data!$B$3:$B$3000,H$2,data!$E$3:$E$3000,$A20)</f>
        <v>0</v>
      </c>
      <c r="I20" s="122">
        <f>SUMIFS(data!$F$3:$F$3000,data!$D$3:$D$3000,$A$2,data!$B$3:$B$3000,I$2,data!$E$3:$E$3000,$A20)-SUMIFS(data!$G$3:$G$3000,data!$D$3:$D$3000,$A$2,data!$B$3:$B$3000,I$2,data!$E$3:$E$3000,$A20)</f>
        <v>0</v>
      </c>
      <c r="J20" s="122">
        <f>SUMIFS(data!$F$3:$F$3000,data!$D$3:$D$3000,$A$2,data!$B$3:$B$3000,J$2,data!$E$3:$E$3000,$A20)-SUMIFS(data!$G$3:$G$3000,data!$D$3:$D$3000,$A$2,data!$B$3:$B$3000,J$2,data!$E$3:$E$3000,$A20)</f>
        <v>0</v>
      </c>
      <c r="K20" s="122">
        <f>SUMIFS(data!$F$3:$F$3000,data!$D$3:$D$3000,$A$2,data!$B$3:$B$3000,K$2,data!$E$3:$E$3000,$A20)-SUMIFS(data!$G$3:$G$3000,data!$D$3:$D$3000,$A$2,data!$B$3:$B$3000,K$2,data!$E$3:$E$3000,$A20)</f>
        <v>0</v>
      </c>
      <c r="L20" s="122">
        <f>SUMIFS(data!$F$3:$F$3000,data!$D$3:$D$3000,$A$2,data!$B$3:$B$3000,L$2,data!$E$3:$E$3000,$A20)-SUMIFS(data!$G$3:$G$3000,data!$D$3:$D$3000,$A$2,data!$B$3:$B$3000,L$2,data!$E$3:$E$3000,$A20)</f>
        <v>0</v>
      </c>
      <c r="M20" s="122">
        <f>SUMIFS(data!$F$3:$F$3000,data!$D$3:$D$3000,$A$2,data!$B$3:$B$3000,M$2,data!$E$3:$E$3000,$A20)-SUMIFS(data!$G$3:$G$3000,data!$D$3:$D$3000,$A$2,data!$B$3:$B$3000,M$2,data!$E$3:$E$3000,$A20)</f>
        <v>0</v>
      </c>
      <c r="N20" s="123">
        <f t="shared" si="0"/>
        <v>0</v>
      </c>
      <c r="O20" s="76"/>
      <c r="P20" s="76"/>
      <c r="Q20" s="41"/>
    </row>
    <row r="21" spans="1:17">
      <c r="A21" s="9">
        <f>panel!M21</f>
        <v>0</v>
      </c>
      <c r="B21" s="122">
        <f>SUMIFS(data!$F$3:$F$3000,data!$D$3:$D$3000,$A$2,data!$B$3:$B$3000,B$2,data!$E$3:$E$3000,$A21)-SUMIFS(data!$G$3:$G$3000,data!$D$3:$D$3000,$A$2,data!$B$3:$B$3000,B$2,data!$E$3:$E$3000,$A21)</f>
        <v>0</v>
      </c>
      <c r="C21" s="122">
        <f>SUMIFS(data!$F$3:$F$3000,data!$D$3:$D$3000,$A$2,data!$B$3:$B$3000,C$2,data!$E$3:$E$3000,$A21)-SUMIFS(data!$G$3:$G$3000,data!$D$3:$D$3000,$A$2,data!$B$3:$B$3000,C$2,data!$E$3:$E$3000,$A21)</f>
        <v>0</v>
      </c>
      <c r="D21" s="122">
        <f>SUMIFS(data!$F$3:$F$3000,data!$D$3:$D$3000,$A$2,data!$B$3:$B$3000,D$2,data!$E$3:$E$3000,$A21)-SUMIFS(data!$G$3:$G$3000,data!$D$3:$D$3000,$A$2,data!$B$3:$B$3000,D$2,data!$E$3:$E$3000,$A21)</f>
        <v>0</v>
      </c>
      <c r="E21" s="122">
        <f>SUMIFS(data!$F$3:$F$3000,data!$D$3:$D$3000,$A$2,data!$B$3:$B$3000,E$2,data!$E$3:$E$3000,$A21)-SUMIFS(data!$G$3:$G$3000,data!$D$3:$D$3000,$A$2,data!$B$3:$B$3000,E$2,data!$E$3:$E$3000,$A21)</f>
        <v>0</v>
      </c>
      <c r="F21" s="122">
        <f>SUMIFS(data!$F$3:$F$3000,data!$D$3:$D$3000,$A$2,data!$B$3:$B$3000,F$2,data!$E$3:$E$3000,$A21)-SUMIFS(data!$G$3:$G$3000,data!$D$3:$D$3000,$A$2,data!$B$3:$B$3000,F$2,data!$E$3:$E$3000,$A21)</f>
        <v>0</v>
      </c>
      <c r="G21" s="122">
        <f>SUMIFS(data!$F$3:$F$3000,data!$D$3:$D$3000,$A$2,data!$B$3:$B$3000,G$2,data!$E$3:$E$3000,$A21)-SUMIFS(data!$G$3:$G$3000,data!$D$3:$D$3000,$A$2,data!$B$3:$B$3000,G$2,data!$E$3:$E$3000,$A21)</f>
        <v>0</v>
      </c>
      <c r="H21" s="122">
        <f>SUMIFS(data!$F$3:$F$3000,data!$D$3:$D$3000,$A$2,data!$B$3:$B$3000,H$2,data!$E$3:$E$3000,$A21)-SUMIFS(data!$G$3:$G$3000,data!$D$3:$D$3000,$A$2,data!$B$3:$B$3000,H$2,data!$E$3:$E$3000,$A21)</f>
        <v>0</v>
      </c>
      <c r="I21" s="122">
        <f>SUMIFS(data!$F$3:$F$3000,data!$D$3:$D$3000,$A$2,data!$B$3:$B$3000,I$2,data!$E$3:$E$3000,$A21)-SUMIFS(data!$G$3:$G$3000,data!$D$3:$D$3000,$A$2,data!$B$3:$B$3000,I$2,data!$E$3:$E$3000,$A21)</f>
        <v>0</v>
      </c>
      <c r="J21" s="122">
        <f>SUMIFS(data!$F$3:$F$3000,data!$D$3:$D$3000,$A$2,data!$B$3:$B$3000,J$2,data!$E$3:$E$3000,$A21)-SUMIFS(data!$G$3:$G$3000,data!$D$3:$D$3000,$A$2,data!$B$3:$B$3000,J$2,data!$E$3:$E$3000,$A21)</f>
        <v>0</v>
      </c>
      <c r="K21" s="122">
        <f>SUMIFS(data!$F$3:$F$3000,data!$D$3:$D$3000,$A$2,data!$B$3:$B$3000,K$2,data!$E$3:$E$3000,$A21)-SUMIFS(data!$G$3:$G$3000,data!$D$3:$D$3000,$A$2,data!$B$3:$B$3000,K$2,data!$E$3:$E$3000,$A21)</f>
        <v>0</v>
      </c>
      <c r="L21" s="122">
        <f>SUMIFS(data!$F$3:$F$3000,data!$D$3:$D$3000,$A$2,data!$B$3:$B$3000,L$2,data!$E$3:$E$3000,$A21)-SUMIFS(data!$G$3:$G$3000,data!$D$3:$D$3000,$A$2,data!$B$3:$B$3000,L$2,data!$E$3:$E$3000,$A21)</f>
        <v>0</v>
      </c>
      <c r="M21" s="122">
        <f>SUMIFS(data!$F$3:$F$3000,data!$D$3:$D$3000,$A$2,data!$B$3:$B$3000,M$2,data!$E$3:$E$3000,$A21)-SUMIFS(data!$G$3:$G$3000,data!$D$3:$D$3000,$A$2,data!$B$3:$B$3000,M$2,data!$E$3:$E$3000,$A21)</f>
        <v>0</v>
      </c>
      <c r="N21" s="123">
        <f t="shared" si="0"/>
        <v>0</v>
      </c>
      <c r="O21" s="76"/>
      <c r="P21" s="76"/>
      <c r="Q21" s="41"/>
    </row>
    <row r="22" spans="1:17">
      <c r="A22" s="9">
        <f>panel!M22</f>
        <v>0</v>
      </c>
      <c r="B22" s="122">
        <f>SUMIFS(data!$F$3:$F$3000,data!$D$3:$D$3000,$A$2,data!$B$3:$B$3000,B$2,data!$E$3:$E$3000,$A22)-SUMIFS(data!$G$3:$G$3000,data!$D$3:$D$3000,$A$2,data!$B$3:$B$3000,B$2,data!$E$3:$E$3000,$A22)</f>
        <v>0</v>
      </c>
      <c r="C22" s="122">
        <f>SUMIFS(data!$F$3:$F$3000,data!$D$3:$D$3000,$A$2,data!$B$3:$B$3000,C$2,data!$E$3:$E$3000,$A22)-SUMIFS(data!$G$3:$G$3000,data!$D$3:$D$3000,$A$2,data!$B$3:$B$3000,C$2,data!$E$3:$E$3000,$A22)</f>
        <v>0</v>
      </c>
      <c r="D22" s="122">
        <f>SUMIFS(data!$F$3:$F$3000,data!$D$3:$D$3000,$A$2,data!$B$3:$B$3000,D$2,data!$E$3:$E$3000,$A22)-SUMIFS(data!$G$3:$G$3000,data!$D$3:$D$3000,$A$2,data!$B$3:$B$3000,D$2,data!$E$3:$E$3000,$A22)</f>
        <v>0</v>
      </c>
      <c r="E22" s="122">
        <f>SUMIFS(data!$F$3:$F$3000,data!$D$3:$D$3000,$A$2,data!$B$3:$B$3000,E$2,data!$E$3:$E$3000,$A22)-SUMIFS(data!$G$3:$G$3000,data!$D$3:$D$3000,$A$2,data!$B$3:$B$3000,E$2,data!$E$3:$E$3000,$A22)</f>
        <v>0</v>
      </c>
      <c r="F22" s="122">
        <f>SUMIFS(data!$F$3:$F$3000,data!$D$3:$D$3000,$A$2,data!$B$3:$B$3000,F$2,data!$E$3:$E$3000,$A22)-SUMIFS(data!$G$3:$G$3000,data!$D$3:$D$3000,$A$2,data!$B$3:$B$3000,F$2,data!$E$3:$E$3000,$A22)</f>
        <v>0</v>
      </c>
      <c r="G22" s="122">
        <f>SUMIFS(data!$F$3:$F$3000,data!$D$3:$D$3000,$A$2,data!$B$3:$B$3000,G$2,data!$E$3:$E$3000,$A22)-SUMIFS(data!$G$3:$G$3000,data!$D$3:$D$3000,$A$2,data!$B$3:$B$3000,G$2,data!$E$3:$E$3000,$A22)</f>
        <v>0</v>
      </c>
      <c r="H22" s="122">
        <f>SUMIFS(data!$F$3:$F$3000,data!$D$3:$D$3000,$A$2,data!$B$3:$B$3000,H$2,data!$E$3:$E$3000,$A22)-SUMIFS(data!$G$3:$G$3000,data!$D$3:$D$3000,$A$2,data!$B$3:$B$3000,H$2,data!$E$3:$E$3000,$A22)</f>
        <v>0</v>
      </c>
      <c r="I22" s="122">
        <f>SUMIFS(data!$F$3:$F$3000,data!$D$3:$D$3000,$A$2,data!$B$3:$B$3000,I$2,data!$E$3:$E$3000,$A22)-SUMIFS(data!$G$3:$G$3000,data!$D$3:$D$3000,$A$2,data!$B$3:$B$3000,I$2,data!$E$3:$E$3000,$A22)</f>
        <v>0</v>
      </c>
      <c r="J22" s="122">
        <f>SUMIFS(data!$F$3:$F$3000,data!$D$3:$D$3000,$A$2,data!$B$3:$B$3000,J$2,data!$E$3:$E$3000,$A22)-SUMIFS(data!$G$3:$G$3000,data!$D$3:$D$3000,$A$2,data!$B$3:$B$3000,J$2,data!$E$3:$E$3000,$A22)</f>
        <v>0</v>
      </c>
      <c r="K22" s="122">
        <f>SUMIFS(data!$F$3:$F$3000,data!$D$3:$D$3000,$A$2,data!$B$3:$B$3000,K$2,data!$E$3:$E$3000,$A22)-SUMIFS(data!$G$3:$G$3000,data!$D$3:$D$3000,$A$2,data!$B$3:$B$3000,K$2,data!$E$3:$E$3000,$A22)</f>
        <v>0</v>
      </c>
      <c r="L22" s="122">
        <f>SUMIFS(data!$F$3:$F$3000,data!$D$3:$D$3000,$A$2,data!$B$3:$B$3000,L$2,data!$E$3:$E$3000,$A22)-SUMIFS(data!$G$3:$G$3000,data!$D$3:$D$3000,$A$2,data!$B$3:$B$3000,L$2,data!$E$3:$E$3000,$A22)</f>
        <v>0</v>
      </c>
      <c r="M22" s="122">
        <f>SUMIFS(data!$F$3:$F$3000,data!$D$3:$D$3000,$A$2,data!$B$3:$B$3000,M$2,data!$E$3:$E$3000,$A22)-SUMIFS(data!$G$3:$G$3000,data!$D$3:$D$3000,$A$2,data!$B$3:$B$3000,M$2,data!$E$3:$E$3000,$A22)</f>
        <v>0</v>
      </c>
      <c r="N22" s="123">
        <f t="shared" si="0"/>
        <v>0</v>
      </c>
      <c r="O22" s="76"/>
      <c r="P22" s="76"/>
      <c r="Q22" s="41"/>
    </row>
    <row r="23" spans="1:17">
      <c r="A23" s="9">
        <f>panel!M23</f>
        <v>0</v>
      </c>
      <c r="B23" s="122">
        <f>SUMIFS(data!$F$3:$F$3000,data!$D$3:$D$3000,$A$2,data!$B$3:$B$3000,B$2,data!$E$3:$E$3000,$A23)-SUMIFS(data!$G$3:$G$3000,data!$D$3:$D$3000,$A$2,data!$B$3:$B$3000,B$2,data!$E$3:$E$3000,$A23)</f>
        <v>0</v>
      </c>
      <c r="C23" s="122">
        <f>SUMIFS(data!$F$3:$F$3000,data!$D$3:$D$3000,$A$2,data!$B$3:$B$3000,C$2,data!$E$3:$E$3000,$A23)-SUMIFS(data!$G$3:$G$3000,data!$D$3:$D$3000,$A$2,data!$B$3:$B$3000,C$2,data!$E$3:$E$3000,$A23)</f>
        <v>0</v>
      </c>
      <c r="D23" s="122">
        <f>SUMIFS(data!$F$3:$F$3000,data!$D$3:$D$3000,$A$2,data!$B$3:$B$3000,D$2,data!$E$3:$E$3000,$A23)-SUMIFS(data!$G$3:$G$3000,data!$D$3:$D$3000,$A$2,data!$B$3:$B$3000,D$2,data!$E$3:$E$3000,$A23)</f>
        <v>0</v>
      </c>
      <c r="E23" s="122">
        <f>SUMIFS(data!$F$3:$F$3000,data!$D$3:$D$3000,$A$2,data!$B$3:$B$3000,E$2,data!$E$3:$E$3000,$A23)-SUMIFS(data!$G$3:$G$3000,data!$D$3:$D$3000,$A$2,data!$B$3:$B$3000,E$2,data!$E$3:$E$3000,$A23)</f>
        <v>0</v>
      </c>
      <c r="F23" s="122">
        <f>SUMIFS(data!$F$3:$F$3000,data!$D$3:$D$3000,$A$2,data!$B$3:$B$3000,F$2,data!$E$3:$E$3000,$A23)-SUMIFS(data!$G$3:$G$3000,data!$D$3:$D$3000,$A$2,data!$B$3:$B$3000,F$2,data!$E$3:$E$3000,$A23)</f>
        <v>0</v>
      </c>
      <c r="G23" s="122">
        <f>SUMIFS(data!$F$3:$F$3000,data!$D$3:$D$3000,$A$2,data!$B$3:$B$3000,G$2,data!$E$3:$E$3000,$A23)-SUMIFS(data!$G$3:$G$3000,data!$D$3:$D$3000,$A$2,data!$B$3:$B$3000,G$2,data!$E$3:$E$3000,$A23)</f>
        <v>0</v>
      </c>
      <c r="H23" s="122">
        <f>SUMIFS(data!$F$3:$F$3000,data!$D$3:$D$3000,$A$2,data!$B$3:$B$3000,H$2,data!$E$3:$E$3000,$A23)-SUMIFS(data!$G$3:$G$3000,data!$D$3:$D$3000,$A$2,data!$B$3:$B$3000,H$2,data!$E$3:$E$3000,$A23)</f>
        <v>0</v>
      </c>
      <c r="I23" s="122">
        <f>SUMIFS(data!$F$3:$F$3000,data!$D$3:$D$3000,$A$2,data!$B$3:$B$3000,I$2,data!$E$3:$E$3000,$A23)-SUMIFS(data!$G$3:$G$3000,data!$D$3:$D$3000,$A$2,data!$B$3:$B$3000,I$2,data!$E$3:$E$3000,$A23)</f>
        <v>0</v>
      </c>
      <c r="J23" s="122">
        <f>SUMIFS(data!$F$3:$F$3000,data!$D$3:$D$3000,$A$2,data!$B$3:$B$3000,J$2,data!$E$3:$E$3000,$A23)-SUMIFS(data!$G$3:$G$3000,data!$D$3:$D$3000,$A$2,data!$B$3:$B$3000,J$2,data!$E$3:$E$3000,$A23)</f>
        <v>0</v>
      </c>
      <c r="K23" s="122">
        <f>SUMIFS(data!$F$3:$F$3000,data!$D$3:$D$3000,$A$2,data!$B$3:$B$3000,K$2,data!$E$3:$E$3000,$A23)-SUMIFS(data!$G$3:$G$3000,data!$D$3:$D$3000,$A$2,data!$B$3:$B$3000,K$2,data!$E$3:$E$3000,$A23)</f>
        <v>0</v>
      </c>
      <c r="L23" s="122">
        <f>SUMIFS(data!$F$3:$F$3000,data!$D$3:$D$3000,$A$2,data!$B$3:$B$3000,L$2,data!$E$3:$E$3000,$A23)-SUMIFS(data!$G$3:$G$3000,data!$D$3:$D$3000,$A$2,data!$B$3:$B$3000,L$2,data!$E$3:$E$3000,$A23)</f>
        <v>0</v>
      </c>
      <c r="M23" s="122">
        <f>SUMIFS(data!$F$3:$F$3000,data!$D$3:$D$3000,$A$2,data!$B$3:$B$3000,M$2,data!$E$3:$E$3000,$A23)-SUMIFS(data!$G$3:$G$3000,data!$D$3:$D$3000,$A$2,data!$B$3:$B$3000,M$2,data!$E$3:$E$3000,$A23)</f>
        <v>0</v>
      </c>
      <c r="N23" s="123">
        <f t="shared" si="0"/>
        <v>0</v>
      </c>
      <c r="O23" s="76"/>
      <c r="P23" s="76"/>
      <c r="Q23" s="41"/>
    </row>
    <row r="24" spans="1:17">
      <c r="A24" s="9">
        <f>panel!M24</f>
        <v>0</v>
      </c>
      <c r="B24" s="122">
        <f>SUMIFS(data!$F$3:$F$3000,data!$D$3:$D$3000,$A$2,data!$B$3:$B$3000,B$2,data!$E$3:$E$3000,$A24)-SUMIFS(data!$G$3:$G$3000,data!$D$3:$D$3000,$A$2,data!$B$3:$B$3000,B$2,data!$E$3:$E$3000,$A24)</f>
        <v>0</v>
      </c>
      <c r="C24" s="122">
        <f>SUMIFS(data!$F$3:$F$3000,data!$D$3:$D$3000,$A$2,data!$B$3:$B$3000,C$2,data!$E$3:$E$3000,$A24)-SUMIFS(data!$G$3:$G$3000,data!$D$3:$D$3000,$A$2,data!$B$3:$B$3000,C$2,data!$E$3:$E$3000,$A24)</f>
        <v>0</v>
      </c>
      <c r="D24" s="122">
        <f>SUMIFS(data!$F$3:$F$3000,data!$D$3:$D$3000,$A$2,data!$B$3:$B$3000,D$2,data!$E$3:$E$3000,$A24)-SUMIFS(data!$G$3:$G$3000,data!$D$3:$D$3000,$A$2,data!$B$3:$B$3000,D$2,data!$E$3:$E$3000,$A24)</f>
        <v>0</v>
      </c>
      <c r="E24" s="122">
        <f>SUMIFS(data!$F$3:$F$3000,data!$D$3:$D$3000,$A$2,data!$B$3:$B$3000,E$2,data!$E$3:$E$3000,$A24)-SUMIFS(data!$G$3:$G$3000,data!$D$3:$D$3000,$A$2,data!$B$3:$B$3000,E$2,data!$E$3:$E$3000,$A24)</f>
        <v>0</v>
      </c>
      <c r="F24" s="122">
        <f>SUMIFS(data!$F$3:$F$3000,data!$D$3:$D$3000,$A$2,data!$B$3:$B$3000,F$2,data!$E$3:$E$3000,$A24)-SUMIFS(data!$G$3:$G$3000,data!$D$3:$D$3000,$A$2,data!$B$3:$B$3000,F$2,data!$E$3:$E$3000,$A24)</f>
        <v>0</v>
      </c>
      <c r="G24" s="122">
        <f>SUMIFS(data!$F$3:$F$3000,data!$D$3:$D$3000,$A$2,data!$B$3:$B$3000,G$2,data!$E$3:$E$3000,$A24)-SUMIFS(data!$G$3:$G$3000,data!$D$3:$D$3000,$A$2,data!$B$3:$B$3000,G$2,data!$E$3:$E$3000,$A24)</f>
        <v>0</v>
      </c>
      <c r="H24" s="122">
        <f>SUMIFS(data!$F$3:$F$3000,data!$D$3:$D$3000,$A$2,data!$B$3:$B$3000,H$2,data!$E$3:$E$3000,$A24)-SUMIFS(data!$G$3:$G$3000,data!$D$3:$D$3000,$A$2,data!$B$3:$B$3000,H$2,data!$E$3:$E$3000,$A24)</f>
        <v>0</v>
      </c>
      <c r="I24" s="122">
        <f>SUMIFS(data!$F$3:$F$3000,data!$D$3:$D$3000,$A$2,data!$B$3:$B$3000,I$2,data!$E$3:$E$3000,$A24)-SUMIFS(data!$G$3:$G$3000,data!$D$3:$D$3000,$A$2,data!$B$3:$B$3000,I$2,data!$E$3:$E$3000,$A24)</f>
        <v>0</v>
      </c>
      <c r="J24" s="122">
        <f>SUMIFS(data!$F$3:$F$3000,data!$D$3:$D$3000,$A$2,data!$B$3:$B$3000,J$2,data!$E$3:$E$3000,$A24)-SUMIFS(data!$G$3:$G$3000,data!$D$3:$D$3000,$A$2,data!$B$3:$B$3000,J$2,data!$E$3:$E$3000,$A24)</f>
        <v>0</v>
      </c>
      <c r="K24" s="122">
        <f>SUMIFS(data!$F$3:$F$3000,data!$D$3:$D$3000,$A$2,data!$B$3:$B$3000,K$2,data!$E$3:$E$3000,$A24)-SUMIFS(data!$G$3:$G$3000,data!$D$3:$D$3000,$A$2,data!$B$3:$B$3000,K$2,data!$E$3:$E$3000,$A24)</f>
        <v>0</v>
      </c>
      <c r="L24" s="122">
        <f>SUMIFS(data!$F$3:$F$3000,data!$D$3:$D$3000,$A$2,data!$B$3:$B$3000,L$2,data!$E$3:$E$3000,$A24)-SUMIFS(data!$G$3:$G$3000,data!$D$3:$D$3000,$A$2,data!$B$3:$B$3000,L$2,data!$E$3:$E$3000,$A24)</f>
        <v>0</v>
      </c>
      <c r="M24" s="122">
        <f>SUMIFS(data!$F$3:$F$3000,data!$D$3:$D$3000,$A$2,data!$B$3:$B$3000,M$2,data!$E$3:$E$3000,$A24)-SUMIFS(data!$G$3:$G$3000,data!$D$3:$D$3000,$A$2,data!$B$3:$B$3000,M$2,data!$E$3:$E$3000,$A24)</f>
        <v>0</v>
      </c>
      <c r="N24" s="123">
        <f t="shared" si="0"/>
        <v>0</v>
      </c>
      <c r="O24" s="76"/>
      <c r="P24" s="76"/>
      <c r="Q24" s="41"/>
    </row>
    <row r="25" spans="1:17">
      <c r="A25" s="9">
        <f>panel!M25</f>
        <v>0</v>
      </c>
      <c r="B25" s="122">
        <f>SUMIFS(data!$F$3:$F$3000,data!$D$3:$D$3000,$A$2,data!$B$3:$B$3000,B$2,data!$E$3:$E$3000,$A25)-SUMIFS(data!$G$3:$G$3000,data!$D$3:$D$3000,$A$2,data!$B$3:$B$3000,B$2,data!$E$3:$E$3000,$A25)</f>
        <v>0</v>
      </c>
      <c r="C25" s="122">
        <f>SUMIFS(data!$F$3:$F$3000,data!$D$3:$D$3000,$A$2,data!$B$3:$B$3000,C$2,data!$E$3:$E$3000,$A25)-SUMIFS(data!$G$3:$G$3000,data!$D$3:$D$3000,$A$2,data!$B$3:$B$3000,C$2,data!$E$3:$E$3000,$A25)</f>
        <v>0</v>
      </c>
      <c r="D25" s="122">
        <f>SUMIFS(data!$F$3:$F$3000,data!$D$3:$D$3000,$A$2,data!$B$3:$B$3000,D$2,data!$E$3:$E$3000,$A25)-SUMIFS(data!$G$3:$G$3000,data!$D$3:$D$3000,$A$2,data!$B$3:$B$3000,D$2,data!$E$3:$E$3000,$A25)</f>
        <v>0</v>
      </c>
      <c r="E25" s="122">
        <f>SUMIFS(data!$F$3:$F$3000,data!$D$3:$D$3000,$A$2,data!$B$3:$B$3000,E$2,data!$E$3:$E$3000,$A25)-SUMIFS(data!$G$3:$G$3000,data!$D$3:$D$3000,$A$2,data!$B$3:$B$3000,E$2,data!$E$3:$E$3000,$A25)</f>
        <v>0</v>
      </c>
      <c r="F25" s="122">
        <f>SUMIFS(data!$F$3:$F$3000,data!$D$3:$D$3000,$A$2,data!$B$3:$B$3000,F$2,data!$E$3:$E$3000,$A25)-SUMIFS(data!$G$3:$G$3000,data!$D$3:$D$3000,$A$2,data!$B$3:$B$3000,F$2,data!$E$3:$E$3000,$A25)</f>
        <v>0</v>
      </c>
      <c r="G25" s="122">
        <f>SUMIFS(data!$F$3:$F$3000,data!$D$3:$D$3000,$A$2,data!$B$3:$B$3000,G$2,data!$E$3:$E$3000,$A25)-SUMIFS(data!$G$3:$G$3000,data!$D$3:$D$3000,$A$2,data!$B$3:$B$3000,G$2,data!$E$3:$E$3000,$A25)</f>
        <v>0</v>
      </c>
      <c r="H25" s="122">
        <f>SUMIFS(data!$F$3:$F$3000,data!$D$3:$D$3000,$A$2,data!$B$3:$B$3000,H$2,data!$E$3:$E$3000,$A25)-SUMIFS(data!$G$3:$G$3000,data!$D$3:$D$3000,$A$2,data!$B$3:$B$3000,H$2,data!$E$3:$E$3000,$A25)</f>
        <v>0</v>
      </c>
      <c r="I25" s="122">
        <f>SUMIFS(data!$F$3:$F$3000,data!$D$3:$D$3000,$A$2,data!$B$3:$B$3000,I$2,data!$E$3:$E$3000,$A25)-SUMIFS(data!$G$3:$G$3000,data!$D$3:$D$3000,$A$2,data!$B$3:$B$3000,I$2,data!$E$3:$E$3000,$A25)</f>
        <v>0</v>
      </c>
      <c r="J25" s="122">
        <f>SUMIFS(data!$F$3:$F$3000,data!$D$3:$D$3000,$A$2,data!$B$3:$B$3000,J$2,data!$E$3:$E$3000,$A25)-SUMIFS(data!$G$3:$G$3000,data!$D$3:$D$3000,$A$2,data!$B$3:$B$3000,J$2,data!$E$3:$E$3000,$A25)</f>
        <v>0</v>
      </c>
      <c r="K25" s="122">
        <f>SUMIFS(data!$F$3:$F$3000,data!$D$3:$D$3000,$A$2,data!$B$3:$B$3000,K$2,data!$E$3:$E$3000,$A25)-SUMIFS(data!$G$3:$G$3000,data!$D$3:$D$3000,$A$2,data!$B$3:$B$3000,K$2,data!$E$3:$E$3000,$A25)</f>
        <v>0</v>
      </c>
      <c r="L25" s="122">
        <f>SUMIFS(data!$F$3:$F$3000,data!$D$3:$D$3000,$A$2,data!$B$3:$B$3000,L$2,data!$E$3:$E$3000,$A25)-SUMIFS(data!$G$3:$G$3000,data!$D$3:$D$3000,$A$2,data!$B$3:$B$3000,L$2,data!$E$3:$E$3000,$A25)</f>
        <v>0</v>
      </c>
      <c r="M25" s="122">
        <f>SUMIFS(data!$F$3:$F$3000,data!$D$3:$D$3000,$A$2,data!$B$3:$B$3000,M$2,data!$E$3:$E$3000,$A25)-SUMIFS(data!$G$3:$G$3000,data!$D$3:$D$3000,$A$2,data!$B$3:$B$3000,M$2,data!$E$3:$E$3000,$A25)</f>
        <v>0</v>
      </c>
      <c r="N25" s="123">
        <f t="shared" si="0"/>
        <v>0</v>
      </c>
      <c r="O25" s="76"/>
      <c r="P25" s="76"/>
      <c r="Q25" s="41"/>
    </row>
    <row r="26" spans="1:17">
      <c r="A26" s="9">
        <f>panel!M26</f>
        <v>0</v>
      </c>
      <c r="B26" s="122">
        <f>SUMIFS(data!$F$3:$F$3000,data!$D$3:$D$3000,$A$2,data!$B$3:$B$3000,B$2,data!$E$3:$E$3000,$A26)-SUMIFS(data!$G$3:$G$3000,data!$D$3:$D$3000,$A$2,data!$B$3:$B$3000,B$2,data!$E$3:$E$3000,$A26)</f>
        <v>0</v>
      </c>
      <c r="C26" s="122">
        <f>SUMIFS(data!$F$3:$F$3000,data!$D$3:$D$3000,$A$2,data!$B$3:$B$3000,C$2,data!$E$3:$E$3000,$A26)-SUMIFS(data!$G$3:$G$3000,data!$D$3:$D$3000,$A$2,data!$B$3:$B$3000,C$2,data!$E$3:$E$3000,$A26)</f>
        <v>0</v>
      </c>
      <c r="D26" s="122">
        <f>SUMIFS(data!$F$3:$F$3000,data!$D$3:$D$3000,$A$2,data!$B$3:$B$3000,D$2,data!$E$3:$E$3000,$A26)-SUMIFS(data!$G$3:$G$3000,data!$D$3:$D$3000,$A$2,data!$B$3:$B$3000,D$2,data!$E$3:$E$3000,$A26)</f>
        <v>0</v>
      </c>
      <c r="E26" s="122">
        <f>SUMIFS(data!$F$3:$F$3000,data!$D$3:$D$3000,$A$2,data!$B$3:$B$3000,E$2,data!$E$3:$E$3000,$A26)-SUMIFS(data!$G$3:$G$3000,data!$D$3:$D$3000,$A$2,data!$B$3:$B$3000,E$2,data!$E$3:$E$3000,$A26)</f>
        <v>0</v>
      </c>
      <c r="F26" s="122">
        <f>SUMIFS(data!$F$3:$F$3000,data!$D$3:$D$3000,$A$2,data!$B$3:$B$3000,F$2,data!$E$3:$E$3000,$A26)-SUMIFS(data!$G$3:$G$3000,data!$D$3:$D$3000,$A$2,data!$B$3:$B$3000,F$2,data!$E$3:$E$3000,$A26)</f>
        <v>0</v>
      </c>
      <c r="G26" s="122">
        <f>SUMIFS(data!$F$3:$F$3000,data!$D$3:$D$3000,$A$2,data!$B$3:$B$3000,G$2,data!$E$3:$E$3000,$A26)-SUMIFS(data!$G$3:$G$3000,data!$D$3:$D$3000,$A$2,data!$B$3:$B$3000,G$2,data!$E$3:$E$3000,$A26)</f>
        <v>0</v>
      </c>
      <c r="H26" s="122">
        <f>SUMIFS(data!$F$3:$F$3000,data!$D$3:$D$3000,$A$2,data!$B$3:$B$3000,H$2,data!$E$3:$E$3000,$A26)-SUMIFS(data!$G$3:$G$3000,data!$D$3:$D$3000,$A$2,data!$B$3:$B$3000,H$2,data!$E$3:$E$3000,$A26)</f>
        <v>0</v>
      </c>
      <c r="I26" s="122">
        <f>SUMIFS(data!$F$3:$F$3000,data!$D$3:$D$3000,$A$2,data!$B$3:$B$3000,I$2,data!$E$3:$E$3000,$A26)-SUMIFS(data!$G$3:$G$3000,data!$D$3:$D$3000,$A$2,data!$B$3:$B$3000,I$2,data!$E$3:$E$3000,$A26)</f>
        <v>0</v>
      </c>
      <c r="J26" s="122">
        <f>SUMIFS(data!$F$3:$F$3000,data!$D$3:$D$3000,$A$2,data!$B$3:$B$3000,J$2,data!$E$3:$E$3000,$A26)-SUMIFS(data!$G$3:$G$3000,data!$D$3:$D$3000,$A$2,data!$B$3:$B$3000,J$2,data!$E$3:$E$3000,$A26)</f>
        <v>0</v>
      </c>
      <c r="K26" s="122">
        <f>SUMIFS(data!$F$3:$F$3000,data!$D$3:$D$3000,$A$2,data!$B$3:$B$3000,K$2,data!$E$3:$E$3000,$A26)-SUMIFS(data!$G$3:$G$3000,data!$D$3:$D$3000,$A$2,data!$B$3:$B$3000,K$2,data!$E$3:$E$3000,$A26)</f>
        <v>0</v>
      </c>
      <c r="L26" s="122">
        <f>SUMIFS(data!$F$3:$F$3000,data!$D$3:$D$3000,$A$2,data!$B$3:$B$3000,L$2,data!$E$3:$E$3000,$A26)-SUMIFS(data!$G$3:$G$3000,data!$D$3:$D$3000,$A$2,data!$B$3:$B$3000,L$2,data!$E$3:$E$3000,$A26)</f>
        <v>0</v>
      </c>
      <c r="M26" s="122">
        <f>SUMIFS(data!$F$3:$F$3000,data!$D$3:$D$3000,$A$2,data!$B$3:$B$3000,M$2,data!$E$3:$E$3000,$A26)-SUMIFS(data!$G$3:$G$3000,data!$D$3:$D$3000,$A$2,data!$B$3:$B$3000,M$2,data!$E$3:$E$3000,$A26)</f>
        <v>0</v>
      </c>
      <c r="N26" s="123">
        <f t="shared" si="0"/>
        <v>0</v>
      </c>
      <c r="O26" s="76"/>
      <c r="P26" s="76"/>
      <c r="Q26" s="41"/>
    </row>
    <row r="27" spans="1:17">
      <c r="A27" s="9">
        <f>panel!M27</f>
        <v>0</v>
      </c>
      <c r="B27" s="122">
        <f>SUMIFS(data!$F$3:$F$3000,data!$D$3:$D$3000,$A$2,data!$B$3:$B$3000,B$2,data!$E$3:$E$3000,$A27)-SUMIFS(data!$G$3:$G$3000,data!$D$3:$D$3000,$A$2,data!$B$3:$B$3000,B$2,data!$E$3:$E$3000,$A27)</f>
        <v>0</v>
      </c>
      <c r="C27" s="122">
        <f>SUMIFS(data!$F$3:$F$3000,data!$D$3:$D$3000,$A$2,data!$B$3:$B$3000,C$2,data!$E$3:$E$3000,$A27)-SUMIFS(data!$G$3:$G$3000,data!$D$3:$D$3000,$A$2,data!$B$3:$B$3000,C$2,data!$E$3:$E$3000,$A27)</f>
        <v>0</v>
      </c>
      <c r="D27" s="122">
        <f>SUMIFS(data!$F$3:$F$3000,data!$D$3:$D$3000,$A$2,data!$B$3:$B$3000,D$2,data!$E$3:$E$3000,$A27)-SUMIFS(data!$G$3:$G$3000,data!$D$3:$D$3000,$A$2,data!$B$3:$B$3000,D$2,data!$E$3:$E$3000,$A27)</f>
        <v>0</v>
      </c>
      <c r="E27" s="122">
        <f>SUMIFS(data!$F$3:$F$3000,data!$D$3:$D$3000,$A$2,data!$B$3:$B$3000,E$2,data!$E$3:$E$3000,$A27)-SUMIFS(data!$G$3:$G$3000,data!$D$3:$D$3000,$A$2,data!$B$3:$B$3000,E$2,data!$E$3:$E$3000,$A27)</f>
        <v>0</v>
      </c>
      <c r="F27" s="122">
        <f>SUMIFS(data!$F$3:$F$3000,data!$D$3:$D$3000,$A$2,data!$B$3:$B$3000,F$2,data!$E$3:$E$3000,$A27)-SUMIFS(data!$G$3:$G$3000,data!$D$3:$D$3000,$A$2,data!$B$3:$B$3000,F$2,data!$E$3:$E$3000,$A27)</f>
        <v>0</v>
      </c>
      <c r="G27" s="122">
        <f>SUMIFS(data!$F$3:$F$3000,data!$D$3:$D$3000,$A$2,data!$B$3:$B$3000,G$2,data!$E$3:$E$3000,$A27)-SUMIFS(data!$G$3:$G$3000,data!$D$3:$D$3000,$A$2,data!$B$3:$B$3000,G$2,data!$E$3:$E$3000,$A27)</f>
        <v>0</v>
      </c>
      <c r="H27" s="122">
        <f>SUMIFS(data!$F$3:$F$3000,data!$D$3:$D$3000,$A$2,data!$B$3:$B$3000,H$2,data!$E$3:$E$3000,$A27)-SUMIFS(data!$G$3:$G$3000,data!$D$3:$D$3000,$A$2,data!$B$3:$B$3000,H$2,data!$E$3:$E$3000,$A27)</f>
        <v>0</v>
      </c>
      <c r="I27" s="122">
        <f>SUMIFS(data!$F$3:$F$3000,data!$D$3:$D$3000,$A$2,data!$B$3:$B$3000,I$2,data!$E$3:$E$3000,$A27)-SUMIFS(data!$G$3:$G$3000,data!$D$3:$D$3000,$A$2,data!$B$3:$B$3000,I$2,data!$E$3:$E$3000,$A27)</f>
        <v>0</v>
      </c>
      <c r="J27" s="122">
        <f>SUMIFS(data!$F$3:$F$3000,data!$D$3:$D$3000,$A$2,data!$B$3:$B$3000,J$2,data!$E$3:$E$3000,$A27)-SUMIFS(data!$G$3:$G$3000,data!$D$3:$D$3000,$A$2,data!$B$3:$B$3000,J$2,data!$E$3:$E$3000,$A27)</f>
        <v>0</v>
      </c>
      <c r="K27" s="122">
        <f>SUMIFS(data!$F$3:$F$3000,data!$D$3:$D$3000,$A$2,data!$B$3:$B$3000,K$2,data!$E$3:$E$3000,$A27)-SUMIFS(data!$G$3:$G$3000,data!$D$3:$D$3000,$A$2,data!$B$3:$B$3000,K$2,data!$E$3:$E$3000,$A27)</f>
        <v>0</v>
      </c>
      <c r="L27" s="122">
        <f>SUMIFS(data!$F$3:$F$3000,data!$D$3:$D$3000,$A$2,data!$B$3:$B$3000,L$2,data!$E$3:$E$3000,$A27)-SUMIFS(data!$G$3:$G$3000,data!$D$3:$D$3000,$A$2,data!$B$3:$B$3000,L$2,data!$E$3:$E$3000,$A27)</f>
        <v>0</v>
      </c>
      <c r="M27" s="122">
        <f>SUMIFS(data!$F$3:$F$3000,data!$D$3:$D$3000,$A$2,data!$B$3:$B$3000,M$2,data!$E$3:$E$3000,$A27)-SUMIFS(data!$G$3:$G$3000,data!$D$3:$D$3000,$A$2,data!$B$3:$B$3000,M$2,data!$E$3:$E$3000,$A27)</f>
        <v>0</v>
      </c>
      <c r="N27" s="123">
        <f t="shared" si="0"/>
        <v>0</v>
      </c>
      <c r="O27" s="76"/>
      <c r="P27" s="76"/>
      <c r="Q27" s="41"/>
    </row>
    <row r="28" spans="1:17">
      <c r="A28" s="9">
        <f>panel!M28</f>
        <v>0</v>
      </c>
      <c r="B28" s="122">
        <f>SUMIFS(data!$F$3:$F$3000,data!$D$3:$D$3000,$A$2,data!$B$3:$B$3000,B$2,data!$E$3:$E$3000,$A28)-SUMIFS(data!$G$3:$G$3000,data!$D$3:$D$3000,$A$2,data!$B$3:$B$3000,B$2,data!$E$3:$E$3000,$A28)</f>
        <v>0</v>
      </c>
      <c r="C28" s="122">
        <f>SUMIFS(data!$F$3:$F$3000,data!$D$3:$D$3000,$A$2,data!$B$3:$B$3000,C$2,data!$E$3:$E$3000,$A28)-SUMIFS(data!$G$3:$G$3000,data!$D$3:$D$3000,$A$2,data!$B$3:$B$3000,C$2,data!$E$3:$E$3000,$A28)</f>
        <v>0</v>
      </c>
      <c r="D28" s="122">
        <f>SUMIFS(data!$F$3:$F$3000,data!$D$3:$D$3000,$A$2,data!$B$3:$B$3000,D$2,data!$E$3:$E$3000,$A28)-SUMIFS(data!$G$3:$G$3000,data!$D$3:$D$3000,$A$2,data!$B$3:$B$3000,D$2,data!$E$3:$E$3000,$A28)</f>
        <v>0</v>
      </c>
      <c r="E28" s="122">
        <f>SUMIFS(data!$F$3:$F$3000,data!$D$3:$D$3000,$A$2,data!$B$3:$B$3000,E$2,data!$E$3:$E$3000,$A28)-SUMIFS(data!$G$3:$G$3000,data!$D$3:$D$3000,$A$2,data!$B$3:$B$3000,E$2,data!$E$3:$E$3000,$A28)</f>
        <v>0</v>
      </c>
      <c r="F28" s="122">
        <f>SUMIFS(data!$F$3:$F$3000,data!$D$3:$D$3000,$A$2,data!$B$3:$B$3000,F$2,data!$E$3:$E$3000,$A28)-SUMIFS(data!$G$3:$G$3000,data!$D$3:$D$3000,$A$2,data!$B$3:$B$3000,F$2,data!$E$3:$E$3000,$A28)</f>
        <v>0</v>
      </c>
      <c r="G28" s="122">
        <f>SUMIFS(data!$F$3:$F$3000,data!$D$3:$D$3000,$A$2,data!$B$3:$B$3000,G$2,data!$E$3:$E$3000,$A28)-SUMIFS(data!$G$3:$G$3000,data!$D$3:$D$3000,$A$2,data!$B$3:$B$3000,G$2,data!$E$3:$E$3000,$A28)</f>
        <v>0</v>
      </c>
      <c r="H28" s="122">
        <f>SUMIFS(data!$F$3:$F$3000,data!$D$3:$D$3000,$A$2,data!$B$3:$B$3000,H$2,data!$E$3:$E$3000,$A28)-SUMIFS(data!$G$3:$G$3000,data!$D$3:$D$3000,$A$2,data!$B$3:$B$3000,H$2,data!$E$3:$E$3000,$A28)</f>
        <v>0</v>
      </c>
      <c r="I28" s="122">
        <f>SUMIFS(data!$F$3:$F$3000,data!$D$3:$D$3000,$A$2,data!$B$3:$B$3000,I$2,data!$E$3:$E$3000,$A28)-SUMIFS(data!$G$3:$G$3000,data!$D$3:$D$3000,$A$2,data!$B$3:$B$3000,I$2,data!$E$3:$E$3000,$A28)</f>
        <v>0</v>
      </c>
      <c r="J28" s="122">
        <f>SUMIFS(data!$F$3:$F$3000,data!$D$3:$D$3000,$A$2,data!$B$3:$B$3000,J$2,data!$E$3:$E$3000,$A28)-SUMIFS(data!$G$3:$G$3000,data!$D$3:$D$3000,$A$2,data!$B$3:$B$3000,J$2,data!$E$3:$E$3000,$A28)</f>
        <v>0</v>
      </c>
      <c r="K28" s="122">
        <f>SUMIFS(data!$F$3:$F$3000,data!$D$3:$D$3000,$A$2,data!$B$3:$B$3000,K$2,data!$E$3:$E$3000,$A28)-SUMIFS(data!$G$3:$G$3000,data!$D$3:$D$3000,$A$2,data!$B$3:$B$3000,K$2,data!$E$3:$E$3000,$A28)</f>
        <v>0</v>
      </c>
      <c r="L28" s="122">
        <f>SUMIFS(data!$F$3:$F$3000,data!$D$3:$D$3000,$A$2,data!$B$3:$B$3000,L$2,data!$E$3:$E$3000,$A28)-SUMIFS(data!$G$3:$G$3000,data!$D$3:$D$3000,$A$2,data!$B$3:$B$3000,L$2,data!$E$3:$E$3000,$A28)</f>
        <v>0</v>
      </c>
      <c r="M28" s="122">
        <f>SUMIFS(data!$F$3:$F$3000,data!$D$3:$D$3000,$A$2,data!$B$3:$B$3000,M$2,data!$E$3:$E$3000,$A28)-SUMIFS(data!$G$3:$G$3000,data!$D$3:$D$3000,$A$2,data!$B$3:$B$3000,M$2,data!$E$3:$E$3000,$A28)</f>
        <v>0</v>
      </c>
      <c r="N28" s="123">
        <f t="shared" si="0"/>
        <v>0</v>
      </c>
      <c r="O28" s="76"/>
      <c r="P28" s="76"/>
      <c r="Q28" s="41"/>
    </row>
    <row r="29" spans="1:17">
      <c r="A29" s="9">
        <f>panel!M29</f>
        <v>0</v>
      </c>
      <c r="B29" s="122">
        <f>SUMIFS(data!$F$3:$F$3000,data!$D$3:$D$3000,$A$2,data!$B$3:$B$3000,B$2,data!$E$3:$E$3000,$A29)-SUMIFS(data!$G$3:$G$3000,data!$D$3:$D$3000,$A$2,data!$B$3:$B$3000,B$2,data!$E$3:$E$3000,$A29)</f>
        <v>0</v>
      </c>
      <c r="C29" s="122">
        <f>SUMIFS(data!$F$3:$F$3000,data!$D$3:$D$3000,$A$2,data!$B$3:$B$3000,C$2,data!$E$3:$E$3000,$A29)-SUMIFS(data!$G$3:$G$3000,data!$D$3:$D$3000,$A$2,data!$B$3:$B$3000,C$2,data!$E$3:$E$3000,$A29)</f>
        <v>0</v>
      </c>
      <c r="D29" s="122">
        <f>SUMIFS(data!$F$3:$F$3000,data!$D$3:$D$3000,$A$2,data!$B$3:$B$3000,D$2,data!$E$3:$E$3000,$A29)-SUMIFS(data!$G$3:$G$3000,data!$D$3:$D$3000,$A$2,data!$B$3:$B$3000,D$2,data!$E$3:$E$3000,$A29)</f>
        <v>0</v>
      </c>
      <c r="E29" s="122">
        <f>SUMIFS(data!$F$3:$F$3000,data!$D$3:$D$3000,$A$2,data!$B$3:$B$3000,E$2,data!$E$3:$E$3000,$A29)-SUMIFS(data!$G$3:$G$3000,data!$D$3:$D$3000,$A$2,data!$B$3:$B$3000,E$2,data!$E$3:$E$3000,$A29)</f>
        <v>0</v>
      </c>
      <c r="F29" s="122">
        <f>SUMIFS(data!$F$3:$F$3000,data!$D$3:$D$3000,$A$2,data!$B$3:$B$3000,F$2,data!$E$3:$E$3000,$A29)-SUMIFS(data!$G$3:$G$3000,data!$D$3:$D$3000,$A$2,data!$B$3:$B$3000,F$2,data!$E$3:$E$3000,$A29)</f>
        <v>0</v>
      </c>
      <c r="G29" s="122">
        <f>SUMIFS(data!$F$3:$F$3000,data!$D$3:$D$3000,$A$2,data!$B$3:$B$3000,G$2,data!$E$3:$E$3000,$A29)-SUMIFS(data!$G$3:$G$3000,data!$D$3:$D$3000,$A$2,data!$B$3:$B$3000,G$2,data!$E$3:$E$3000,$A29)</f>
        <v>0</v>
      </c>
      <c r="H29" s="122">
        <f>SUMIFS(data!$F$3:$F$3000,data!$D$3:$D$3000,$A$2,data!$B$3:$B$3000,H$2,data!$E$3:$E$3000,$A29)-SUMIFS(data!$G$3:$G$3000,data!$D$3:$D$3000,$A$2,data!$B$3:$B$3000,H$2,data!$E$3:$E$3000,$A29)</f>
        <v>0</v>
      </c>
      <c r="I29" s="122">
        <f>SUMIFS(data!$F$3:$F$3000,data!$D$3:$D$3000,$A$2,data!$B$3:$B$3000,I$2,data!$E$3:$E$3000,$A29)-SUMIFS(data!$G$3:$G$3000,data!$D$3:$D$3000,$A$2,data!$B$3:$B$3000,I$2,data!$E$3:$E$3000,$A29)</f>
        <v>0</v>
      </c>
      <c r="J29" s="122">
        <f>SUMIFS(data!$F$3:$F$3000,data!$D$3:$D$3000,$A$2,data!$B$3:$B$3000,J$2,data!$E$3:$E$3000,$A29)-SUMIFS(data!$G$3:$G$3000,data!$D$3:$D$3000,$A$2,data!$B$3:$B$3000,J$2,data!$E$3:$E$3000,$A29)</f>
        <v>0</v>
      </c>
      <c r="K29" s="122">
        <f>SUMIFS(data!$F$3:$F$3000,data!$D$3:$D$3000,$A$2,data!$B$3:$B$3000,K$2,data!$E$3:$E$3000,$A29)-SUMIFS(data!$G$3:$G$3000,data!$D$3:$D$3000,$A$2,data!$B$3:$B$3000,K$2,data!$E$3:$E$3000,$A29)</f>
        <v>0</v>
      </c>
      <c r="L29" s="122">
        <f>SUMIFS(data!$F$3:$F$3000,data!$D$3:$D$3000,$A$2,data!$B$3:$B$3000,L$2,data!$E$3:$E$3000,$A29)-SUMIFS(data!$G$3:$G$3000,data!$D$3:$D$3000,$A$2,data!$B$3:$B$3000,L$2,data!$E$3:$E$3000,$A29)</f>
        <v>0</v>
      </c>
      <c r="M29" s="122">
        <f>SUMIFS(data!$F$3:$F$3000,data!$D$3:$D$3000,$A$2,data!$B$3:$B$3000,M$2,data!$E$3:$E$3000,$A29)-SUMIFS(data!$G$3:$G$3000,data!$D$3:$D$3000,$A$2,data!$B$3:$B$3000,M$2,data!$E$3:$E$3000,$A29)</f>
        <v>0</v>
      </c>
      <c r="N29" s="123">
        <f t="shared" si="0"/>
        <v>0</v>
      </c>
      <c r="O29" s="76"/>
      <c r="P29" s="76"/>
      <c r="Q29" s="41"/>
    </row>
    <row r="30" spans="1:17">
      <c r="A30" s="9">
        <f>panel!M30</f>
        <v>0</v>
      </c>
      <c r="B30" s="122">
        <f>SUMIFS(data!$F$3:$F$3000,data!$D$3:$D$3000,$A$2,data!$B$3:$B$3000,B$2,data!$E$3:$E$3000,$A30)-SUMIFS(data!$G$3:$G$3000,data!$D$3:$D$3000,$A$2,data!$B$3:$B$3000,B$2,data!$E$3:$E$3000,$A30)</f>
        <v>0</v>
      </c>
      <c r="C30" s="122">
        <f>SUMIFS(data!$F$3:$F$3000,data!$D$3:$D$3000,$A$2,data!$B$3:$B$3000,C$2,data!$E$3:$E$3000,$A30)-SUMIFS(data!$G$3:$G$3000,data!$D$3:$D$3000,$A$2,data!$B$3:$B$3000,C$2,data!$E$3:$E$3000,$A30)</f>
        <v>0</v>
      </c>
      <c r="D30" s="122">
        <f>SUMIFS(data!$F$3:$F$3000,data!$D$3:$D$3000,$A$2,data!$B$3:$B$3000,D$2,data!$E$3:$E$3000,$A30)-SUMIFS(data!$G$3:$G$3000,data!$D$3:$D$3000,$A$2,data!$B$3:$B$3000,D$2,data!$E$3:$E$3000,$A30)</f>
        <v>0</v>
      </c>
      <c r="E30" s="122">
        <f>SUMIFS(data!$F$3:$F$3000,data!$D$3:$D$3000,$A$2,data!$B$3:$B$3000,E$2,data!$E$3:$E$3000,$A30)-SUMIFS(data!$G$3:$G$3000,data!$D$3:$D$3000,$A$2,data!$B$3:$B$3000,E$2,data!$E$3:$E$3000,$A30)</f>
        <v>0</v>
      </c>
      <c r="F30" s="122">
        <f>SUMIFS(data!$F$3:$F$3000,data!$D$3:$D$3000,$A$2,data!$B$3:$B$3000,F$2,data!$E$3:$E$3000,$A30)-SUMIFS(data!$G$3:$G$3000,data!$D$3:$D$3000,$A$2,data!$B$3:$B$3000,F$2,data!$E$3:$E$3000,$A30)</f>
        <v>0</v>
      </c>
      <c r="G30" s="122">
        <f>SUMIFS(data!$F$3:$F$3000,data!$D$3:$D$3000,$A$2,data!$B$3:$B$3000,G$2,data!$E$3:$E$3000,$A30)-SUMIFS(data!$G$3:$G$3000,data!$D$3:$D$3000,$A$2,data!$B$3:$B$3000,G$2,data!$E$3:$E$3000,$A30)</f>
        <v>0</v>
      </c>
      <c r="H30" s="122">
        <f>SUMIFS(data!$F$3:$F$3000,data!$D$3:$D$3000,$A$2,data!$B$3:$B$3000,H$2,data!$E$3:$E$3000,$A30)-SUMIFS(data!$G$3:$G$3000,data!$D$3:$D$3000,$A$2,data!$B$3:$B$3000,H$2,data!$E$3:$E$3000,$A30)</f>
        <v>0</v>
      </c>
      <c r="I30" s="122">
        <f>SUMIFS(data!$F$3:$F$3000,data!$D$3:$D$3000,$A$2,data!$B$3:$B$3000,I$2,data!$E$3:$E$3000,$A30)-SUMIFS(data!$G$3:$G$3000,data!$D$3:$D$3000,$A$2,data!$B$3:$B$3000,I$2,data!$E$3:$E$3000,$A30)</f>
        <v>0</v>
      </c>
      <c r="J30" s="122">
        <f>SUMIFS(data!$F$3:$F$3000,data!$D$3:$D$3000,$A$2,data!$B$3:$B$3000,J$2,data!$E$3:$E$3000,$A30)-SUMIFS(data!$G$3:$G$3000,data!$D$3:$D$3000,$A$2,data!$B$3:$B$3000,J$2,data!$E$3:$E$3000,$A30)</f>
        <v>0</v>
      </c>
      <c r="K30" s="122">
        <f>SUMIFS(data!$F$3:$F$3000,data!$D$3:$D$3000,$A$2,data!$B$3:$B$3000,K$2,data!$E$3:$E$3000,$A30)-SUMIFS(data!$G$3:$G$3000,data!$D$3:$D$3000,$A$2,data!$B$3:$B$3000,K$2,data!$E$3:$E$3000,$A30)</f>
        <v>0</v>
      </c>
      <c r="L30" s="122">
        <f>SUMIFS(data!$F$3:$F$3000,data!$D$3:$D$3000,$A$2,data!$B$3:$B$3000,L$2,data!$E$3:$E$3000,$A30)-SUMIFS(data!$G$3:$G$3000,data!$D$3:$D$3000,$A$2,data!$B$3:$B$3000,L$2,data!$E$3:$E$3000,$A30)</f>
        <v>0</v>
      </c>
      <c r="M30" s="122">
        <f>SUMIFS(data!$F$3:$F$3000,data!$D$3:$D$3000,$A$2,data!$B$3:$B$3000,M$2,data!$E$3:$E$3000,$A30)-SUMIFS(data!$G$3:$G$3000,data!$D$3:$D$3000,$A$2,data!$B$3:$B$3000,M$2,data!$E$3:$E$3000,$A30)</f>
        <v>0</v>
      </c>
      <c r="N30" s="123">
        <f t="shared" si="0"/>
        <v>0</v>
      </c>
      <c r="O30" s="76"/>
      <c r="P30" s="76"/>
      <c r="Q30" s="41"/>
    </row>
    <row r="31" spans="1:17">
      <c r="A31" s="9">
        <f>panel!M31</f>
        <v>0</v>
      </c>
      <c r="B31" s="122">
        <f>SUMIFS(data!$F$3:$F$3000,data!$D$3:$D$3000,$A$2,data!$B$3:$B$3000,B$2,data!$E$3:$E$3000,$A31)-SUMIFS(data!$G$3:$G$3000,data!$D$3:$D$3000,$A$2,data!$B$3:$B$3000,B$2,data!$E$3:$E$3000,$A31)</f>
        <v>0</v>
      </c>
      <c r="C31" s="122">
        <f>SUMIFS(data!$F$3:$F$3000,data!$D$3:$D$3000,$A$2,data!$B$3:$B$3000,C$2,data!$E$3:$E$3000,$A31)-SUMIFS(data!$G$3:$G$3000,data!$D$3:$D$3000,$A$2,data!$B$3:$B$3000,C$2,data!$E$3:$E$3000,$A31)</f>
        <v>0</v>
      </c>
      <c r="D31" s="122">
        <f>SUMIFS(data!$F$3:$F$3000,data!$D$3:$D$3000,$A$2,data!$B$3:$B$3000,D$2,data!$E$3:$E$3000,$A31)-SUMIFS(data!$G$3:$G$3000,data!$D$3:$D$3000,$A$2,data!$B$3:$B$3000,D$2,data!$E$3:$E$3000,$A31)</f>
        <v>0</v>
      </c>
      <c r="E31" s="122">
        <f>SUMIFS(data!$F$3:$F$3000,data!$D$3:$D$3000,$A$2,data!$B$3:$B$3000,E$2,data!$E$3:$E$3000,$A31)-SUMIFS(data!$G$3:$G$3000,data!$D$3:$D$3000,$A$2,data!$B$3:$B$3000,E$2,data!$E$3:$E$3000,$A31)</f>
        <v>0</v>
      </c>
      <c r="F31" s="122">
        <f>SUMIFS(data!$F$3:$F$3000,data!$D$3:$D$3000,$A$2,data!$B$3:$B$3000,F$2,data!$E$3:$E$3000,$A31)-SUMIFS(data!$G$3:$G$3000,data!$D$3:$D$3000,$A$2,data!$B$3:$B$3000,F$2,data!$E$3:$E$3000,$A31)</f>
        <v>0</v>
      </c>
      <c r="G31" s="122">
        <f>SUMIFS(data!$F$3:$F$3000,data!$D$3:$D$3000,$A$2,data!$B$3:$B$3000,G$2,data!$E$3:$E$3000,$A31)-SUMIFS(data!$G$3:$G$3000,data!$D$3:$D$3000,$A$2,data!$B$3:$B$3000,G$2,data!$E$3:$E$3000,$A31)</f>
        <v>0</v>
      </c>
      <c r="H31" s="122">
        <f>SUMIFS(data!$F$3:$F$3000,data!$D$3:$D$3000,$A$2,data!$B$3:$B$3000,H$2,data!$E$3:$E$3000,$A31)-SUMIFS(data!$G$3:$G$3000,data!$D$3:$D$3000,$A$2,data!$B$3:$B$3000,H$2,data!$E$3:$E$3000,$A31)</f>
        <v>0</v>
      </c>
      <c r="I31" s="122">
        <f>SUMIFS(data!$F$3:$F$3000,data!$D$3:$D$3000,$A$2,data!$B$3:$B$3000,I$2,data!$E$3:$E$3000,$A31)-SUMIFS(data!$G$3:$G$3000,data!$D$3:$D$3000,$A$2,data!$B$3:$B$3000,I$2,data!$E$3:$E$3000,$A31)</f>
        <v>0</v>
      </c>
      <c r="J31" s="122">
        <f>SUMIFS(data!$F$3:$F$3000,data!$D$3:$D$3000,$A$2,data!$B$3:$B$3000,J$2,data!$E$3:$E$3000,$A31)-SUMIFS(data!$G$3:$G$3000,data!$D$3:$D$3000,$A$2,data!$B$3:$B$3000,J$2,data!$E$3:$E$3000,$A31)</f>
        <v>0</v>
      </c>
      <c r="K31" s="122">
        <f>SUMIFS(data!$F$3:$F$3000,data!$D$3:$D$3000,$A$2,data!$B$3:$B$3000,K$2,data!$E$3:$E$3000,$A31)-SUMIFS(data!$G$3:$G$3000,data!$D$3:$D$3000,$A$2,data!$B$3:$B$3000,K$2,data!$E$3:$E$3000,$A31)</f>
        <v>0</v>
      </c>
      <c r="L31" s="122">
        <f>SUMIFS(data!$F$3:$F$3000,data!$D$3:$D$3000,$A$2,data!$B$3:$B$3000,L$2,data!$E$3:$E$3000,$A31)-SUMIFS(data!$G$3:$G$3000,data!$D$3:$D$3000,$A$2,data!$B$3:$B$3000,L$2,data!$E$3:$E$3000,$A31)</f>
        <v>0</v>
      </c>
      <c r="M31" s="122">
        <f>SUMIFS(data!$F$3:$F$3000,data!$D$3:$D$3000,$A$2,data!$B$3:$B$3000,M$2,data!$E$3:$E$3000,$A31)-SUMIFS(data!$G$3:$G$3000,data!$D$3:$D$3000,$A$2,data!$B$3:$B$3000,M$2,data!$E$3:$E$3000,$A31)</f>
        <v>0</v>
      </c>
      <c r="N31" s="123">
        <f t="shared" si="0"/>
        <v>0</v>
      </c>
      <c r="O31" s="76"/>
      <c r="P31" s="76"/>
      <c r="Q31" s="41"/>
    </row>
    <row r="32" spans="1:17">
      <c r="A32" s="9">
        <f>panel!M32</f>
        <v>0</v>
      </c>
      <c r="B32" s="122">
        <f>SUMIFS(data!$F$3:$F$3000,data!$D$3:$D$3000,$A$2,data!$B$3:$B$3000,B$2,data!$E$3:$E$3000,$A32)-SUMIFS(data!$G$3:$G$3000,data!$D$3:$D$3000,$A$2,data!$B$3:$B$3000,B$2,data!$E$3:$E$3000,$A32)</f>
        <v>0</v>
      </c>
      <c r="C32" s="122">
        <f>SUMIFS(data!$F$3:$F$3000,data!$D$3:$D$3000,$A$2,data!$B$3:$B$3000,C$2,data!$E$3:$E$3000,$A32)-SUMIFS(data!$G$3:$G$3000,data!$D$3:$D$3000,$A$2,data!$B$3:$B$3000,C$2,data!$E$3:$E$3000,$A32)</f>
        <v>0</v>
      </c>
      <c r="D32" s="122">
        <f>SUMIFS(data!$F$3:$F$3000,data!$D$3:$D$3000,$A$2,data!$B$3:$B$3000,D$2,data!$E$3:$E$3000,$A32)-SUMIFS(data!$G$3:$G$3000,data!$D$3:$D$3000,$A$2,data!$B$3:$B$3000,D$2,data!$E$3:$E$3000,$A32)</f>
        <v>0</v>
      </c>
      <c r="E32" s="122">
        <f>SUMIFS(data!$F$3:$F$3000,data!$D$3:$D$3000,$A$2,data!$B$3:$B$3000,E$2,data!$E$3:$E$3000,$A32)-SUMIFS(data!$G$3:$G$3000,data!$D$3:$D$3000,$A$2,data!$B$3:$B$3000,E$2,data!$E$3:$E$3000,$A32)</f>
        <v>0</v>
      </c>
      <c r="F32" s="122">
        <f>SUMIFS(data!$F$3:$F$3000,data!$D$3:$D$3000,$A$2,data!$B$3:$B$3000,F$2,data!$E$3:$E$3000,$A32)-SUMIFS(data!$G$3:$G$3000,data!$D$3:$D$3000,$A$2,data!$B$3:$B$3000,F$2,data!$E$3:$E$3000,$A32)</f>
        <v>0</v>
      </c>
      <c r="G32" s="122">
        <f>SUMIFS(data!$F$3:$F$3000,data!$D$3:$D$3000,$A$2,data!$B$3:$B$3000,G$2,data!$E$3:$E$3000,$A32)-SUMIFS(data!$G$3:$G$3000,data!$D$3:$D$3000,$A$2,data!$B$3:$B$3000,G$2,data!$E$3:$E$3000,$A32)</f>
        <v>0</v>
      </c>
      <c r="H32" s="122">
        <f>SUMIFS(data!$F$3:$F$3000,data!$D$3:$D$3000,$A$2,data!$B$3:$B$3000,H$2,data!$E$3:$E$3000,$A32)-SUMIFS(data!$G$3:$G$3000,data!$D$3:$D$3000,$A$2,data!$B$3:$B$3000,H$2,data!$E$3:$E$3000,$A32)</f>
        <v>0</v>
      </c>
      <c r="I32" s="122">
        <f>SUMIFS(data!$F$3:$F$3000,data!$D$3:$D$3000,$A$2,data!$B$3:$B$3000,I$2,data!$E$3:$E$3000,$A32)-SUMIFS(data!$G$3:$G$3000,data!$D$3:$D$3000,$A$2,data!$B$3:$B$3000,I$2,data!$E$3:$E$3000,$A32)</f>
        <v>0</v>
      </c>
      <c r="J32" s="122">
        <f>SUMIFS(data!$F$3:$F$3000,data!$D$3:$D$3000,$A$2,data!$B$3:$B$3000,J$2,data!$E$3:$E$3000,$A32)-SUMIFS(data!$G$3:$G$3000,data!$D$3:$D$3000,$A$2,data!$B$3:$B$3000,J$2,data!$E$3:$E$3000,$A32)</f>
        <v>0</v>
      </c>
      <c r="K32" s="122">
        <f>SUMIFS(data!$F$3:$F$3000,data!$D$3:$D$3000,$A$2,data!$B$3:$B$3000,K$2,data!$E$3:$E$3000,$A32)-SUMIFS(data!$G$3:$G$3000,data!$D$3:$D$3000,$A$2,data!$B$3:$B$3000,K$2,data!$E$3:$E$3000,$A32)</f>
        <v>0</v>
      </c>
      <c r="L32" s="122">
        <f>SUMIFS(data!$F$3:$F$3000,data!$D$3:$D$3000,$A$2,data!$B$3:$B$3000,L$2,data!$E$3:$E$3000,$A32)-SUMIFS(data!$G$3:$G$3000,data!$D$3:$D$3000,$A$2,data!$B$3:$B$3000,L$2,data!$E$3:$E$3000,$A32)</f>
        <v>0</v>
      </c>
      <c r="M32" s="122">
        <f>SUMIFS(data!$F$3:$F$3000,data!$D$3:$D$3000,$A$2,data!$B$3:$B$3000,M$2,data!$E$3:$E$3000,$A32)-SUMIFS(data!$G$3:$G$3000,data!$D$3:$D$3000,$A$2,data!$B$3:$B$3000,M$2,data!$E$3:$E$3000,$A32)</f>
        <v>0</v>
      </c>
      <c r="N32" s="123">
        <f t="shared" si="0"/>
        <v>0</v>
      </c>
      <c r="O32" s="76"/>
      <c r="P32" s="76"/>
      <c r="Q32" s="41"/>
    </row>
    <row r="33" spans="1:17" ht="15.95" customHeight="1">
      <c r="A33" s="58" t="s">
        <v>21</v>
      </c>
      <c r="B33" s="123">
        <f>SUM(B3:B32)</f>
        <v>50</v>
      </c>
      <c r="C33" s="123">
        <f t="shared" ref="C33:M33" si="1">SUM(C3:C32)</f>
        <v>0</v>
      </c>
      <c r="D33" s="123">
        <f t="shared" si="1"/>
        <v>0</v>
      </c>
      <c r="E33" s="123">
        <f t="shared" si="1"/>
        <v>0</v>
      </c>
      <c r="F33" s="123">
        <f t="shared" si="1"/>
        <v>0</v>
      </c>
      <c r="G33" s="123">
        <f t="shared" si="1"/>
        <v>0</v>
      </c>
      <c r="H33" s="123">
        <f t="shared" si="1"/>
        <v>0</v>
      </c>
      <c r="I33" s="123">
        <f t="shared" si="1"/>
        <v>0</v>
      </c>
      <c r="J33" s="123">
        <f t="shared" si="1"/>
        <v>0</v>
      </c>
      <c r="K33" s="123">
        <f t="shared" si="1"/>
        <v>0</v>
      </c>
      <c r="L33" s="123">
        <f t="shared" si="1"/>
        <v>0</v>
      </c>
      <c r="M33" s="123">
        <f t="shared" si="1"/>
        <v>0</v>
      </c>
      <c r="N33" s="124">
        <f>SUM(N3:N32)</f>
        <v>50</v>
      </c>
      <c r="O33" s="76"/>
      <c r="P33" s="76"/>
      <c r="Q33" s="41"/>
    </row>
    <row r="34" spans="1:17">
      <c r="N34" s="15"/>
      <c r="O34" s="49"/>
    </row>
    <row r="35" spans="1:17">
      <c r="N35" s="19"/>
    </row>
  </sheetData>
  <sheetProtection algorithmName="SHA-512" hashValue="urr/xxke5EgtD0b49yy6cu90wNTn3t7IQfzjFiHtKp5FRxV9d38uxwrjcbO1iE7lorydET6a2tTrCbmddKALmw==" saltValue="1V2e1Q7IVofaSiHcS2eH9A==" spinCount="100000" sheet="1" selectLockedCells="1"/>
  <mergeCells count="1">
    <mergeCell ref="A1:N1"/>
  </mergeCells>
  <conditionalFormatting sqref="B3:M33 N3:N32">
    <cfRule type="cellIs" dxfId="16" priority="1" stopIfTrue="1" operator="equal">
      <formula>0</formula>
    </cfRule>
  </conditionalFormatting>
  <conditionalFormatting sqref="A3:A32">
    <cfRule type="cellIs" dxfId="15" priority="31" stopIfTrue="1" operator="equal">
      <formula>0</formula>
    </cfRule>
  </conditionalFormatting>
  <conditionalFormatting sqref="N33">
    <cfRule type="cellIs" dxfId="14" priority="2" stopIfTrue="1" operator="equal">
      <formula>0</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priority="5" id="{EAB8C154-26BA-4E73-B73C-A8A91A99ADDC}">
            <x14:dataBar minLength="0" maxLength="100" gradient="0">
              <x14:cfvo type="num">
                <xm:f>0</xm:f>
              </x14:cfvo>
              <x14:cfvo type="formula">
                <xm:f>panel!$N$3/12</xm:f>
              </x14:cfvo>
              <x14:fillColor theme="9" tint="0.59999389629810485"/>
              <x14:negativeFillColor rgb="FFFF0000"/>
              <x14:axisColor rgb="FF000000"/>
            </x14:dataBar>
          </x14:cfRule>
          <xm:sqref>B3:M3</xm:sqref>
        </x14:conditionalFormatting>
        <x14:conditionalFormatting xmlns:xm="http://schemas.microsoft.com/office/excel/2006/main">
          <x14:cfRule type="dataBar" priority="11" id="{DD197385-E71A-4D94-966A-B25041094F6C}">
            <x14:dataBar gradient="0" negativeBarColorSameAsPositive="1" axisPosition="none">
              <x14:cfvo type="num">
                <xm:f>0</xm:f>
              </x14:cfvo>
              <x14:cfvo type="formula">
                <xm:f>panel!$N$6/12</xm:f>
              </x14:cfvo>
              <x14:fillColor theme="9" tint="0.59999389629810485"/>
            </x14:dataBar>
          </x14:cfRule>
          <xm:sqref>B6:M6</xm:sqref>
        </x14:conditionalFormatting>
        <x14:conditionalFormatting xmlns:xm="http://schemas.microsoft.com/office/excel/2006/main">
          <x14:cfRule type="dataBar" priority="13" id="{8EBF12AC-5573-415C-B1EC-90ECA8911214}">
            <x14:dataBar gradient="0" negativeBarColorSameAsPositive="1" axisPosition="none">
              <x14:cfvo type="num">
                <xm:f>0</xm:f>
              </x14:cfvo>
              <x14:cfvo type="formula">
                <xm:f>panel!$N$7/12</xm:f>
              </x14:cfvo>
              <x14:fillColor theme="9" tint="0.59999389629810485"/>
            </x14:dataBar>
          </x14:cfRule>
          <xm:sqref>B7:M7</xm:sqref>
        </x14:conditionalFormatting>
        <x14:conditionalFormatting xmlns:xm="http://schemas.microsoft.com/office/excel/2006/main">
          <x14:cfRule type="dataBar" priority="17" id="{E225FEBE-2F0F-4B52-B17D-9D8E22EE2EF9}">
            <x14:dataBar gradient="0" negativeBarColorSameAsPositive="1" axisPosition="none">
              <x14:cfvo type="num">
                <xm:f>0</xm:f>
              </x14:cfvo>
              <x14:cfvo type="formula">
                <xm:f>panel!$N$9/12</xm:f>
              </x14:cfvo>
              <x14:fillColor theme="9" tint="0.59999389629810485"/>
            </x14:dataBar>
          </x14:cfRule>
          <xm:sqref>B9:M9</xm:sqref>
        </x14:conditionalFormatting>
        <x14:conditionalFormatting xmlns:xm="http://schemas.microsoft.com/office/excel/2006/main">
          <x14:cfRule type="dataBar" priority="21" id="{1731CB68-A470-49A9-9F1F-188DECE122D4}">
            <x14:dataBar gradient="0" negativeBarColorSameAsPositive="1" axisPosition="none">
              <x14:cfvo type="num">
                <xm:f>0</xm:f>
              </x14:cfvo>
              <x14:cfvo type="formula">
                <xm:f>panel!$N$11/12</xm:f>
              </x14:cfvo>
              <x14:fillColor theme="9" tint="0.59999389629810485"/>
            </x14:dataBar>
          </x14:cfRule>
          <xm:sqref>B11:M11</xm:sqref>
        </x14:conditionalFormatting>
        <x14:conditionalFormatting xmlns:xm="http://schemas.microsoft.com/office/excel/2006/main">
          <x14:cfRule type="dataBar" priority="23" id="{047A4C07-A15D-477A-931B-4BD2CB03591C}">
            <x14:dataBar gradient="0" negativeBarColorSameAsPositive="1" axisPosition="none">
              <x14:cfvo type="num">
                <xm:f>0</xm:f>
              </x14:cfvo>
              <x14:cfvo type="formula">
                <xm:f>panel!$N$12/12</xm:f>
              </x14:cfvo>
              <x14:fillColor theme="9" tint="0.59999389629810485"/>
            </x14:dataBar>
          </x14:cfRule>
          <xm:sqref>B12:M12</xm:sqref>
        </x14:conditionalFormatting>
        <x14:conditionalFormatting xmlns:xm="http://schemas.microsoft.com/office/excel/2006/main">
          <x14:cfRule type="dataBar" priority="25" id="{03C8CA86-5BB8-458C-9760-045B585FF79B}">
            <x14:dataBar gradient="0" negativeBarColorSameAsPositive="1" axisPosition="none">
              <x14:cfvo type="num">
                <xm:f>0</xm:f>
              </x14:cfvo>
              <x14:cfvo type="formula">
                <xm:f>panel!$N$13/12</xm:f>
              </x14:cfvo>
              <x14:fillColor theme="9" tint="0.59999389629810485"/>
            </x14:dataBar>
          </x14:cfRule>
          <xm:sqref>B13:M13</xm:sqref>
        </x14:conditionalFormatting>
        <x14:conditionalFormatting xmlns:xm="http://schemas.microsoft.com/office/excel/2006/main">
          <x14:cfRule type="dataBar" priority="27" id="{A3274924-D5B7-42B2-8D59-E250385C346A}">
            <x14:dataBar gradient="0" negativeBarColorSameAsPositive="1" axisPosition="none">
              <x14:cfvo type="num">
                <xm:f>0</xm:f>
              </x14:cfvo>
              <x14:cfvo type="formula">
                <xm:f>panel!$N$14/12</xm:f>
              </x14:cfvo>
              <x14:fillColor theme="9" tint="0.59999389629810485"/>
            </x14:dataBar>
          </x14:cfRule>
          <xm:sqref>B14:M14</xm:sqref>
        </x14:conditionalFormatting>
        <x14:conditionalFormatting xmlns:xm="http://schemas.microsoft.com/office/excel/2006/main">
          <x14:cfRule type="dataBar" priority="29" id="{7124F9A7-7790-4AC2-911F-7BB6122D55BD}">
            <x14:dataBar gradient="0" negativeBarColorSameAsPositive="1" axisPosition="none">
              <x14:cfvo type="num">
                <xm:f>0</xm:f>
              </x14:cfvo>
              <x14:cfvo type="formula">
                <xm:f>panel!$N$15/12</xm:f>
              </x14:cfvo>
              <x14:fillColor theme="9" tint="0.59999389629810485"/>
            </x14:dataBar>
          </x14:cfRule>
          <xm:sqref>B15:M15</xm:sqref>
        </x14:conditionalFormatting>
        <x14:conditionalFormatting xmlns:xm="http://schemas.microsoft.com/office/excel/2006/main">
          <x14:cfRule type="dataBar" priority="33" id="{CC67E534-011C-464A-ABFE-95198CCF7BA8}">
            <x14:dataBar gradient="0" negativeBarColorSameAsPositive="1" axisPosition="none">
              <x14:cfvo type="num">
                <xm:f>0</xm:f>
              </x14:cfvo>
              <x14:cfvo type="formula">
                <xm:f>panel!$N$16/12</xm:f>
              </x14:cfvo>
              <x14:fillColor theme="9" tint="0.59999389629810485"/>
            </x14:dataBar>
          </x14:cfRule>
          <xm:sqref>B16:M16</xm:sqref>
        </x14:conditionalFormatting>
        <x14:conditionalFormatting xmlns:xm="http://schemas.microsoft.com/office/excel/2006/main">
          <x14:cfRule type="dataBar" priority="35" id="{0AFE0941-325D-4281-84AB-CF0DFB1E6E28}">
            <x14:dataBar gradient="0" negativeBarColorSameAsPositive="1" axisPosition="none">
              <x14:cfvo type="num">
                <xm:f>0</xm:f>
              </x14:cfvo>
              <x14:cfvo type="formula">
                <xm:f>panel!$N$17</xm:f>
              </x14:cfvo>
              <x14:fillColor theme="9" tint="0.59999389629810485"/>
            </x14:dataBar>
          </x14:cfRule>
          <xm:sqref>B17:M17</xm:sqref>
        </x14:conditionalFormatting>
        <x14:conditionalFormatting xmlns:xm="http://schemas.microsoft.com/office/excel/2006/main">
          <x14:cfRule type="dataBar" priority="80" id="{6732C8EA-4240-473C-A600-8187AF4DA481}">
            <x14:dataBar gradient="0" negativeBarColorSameAsPositive="1" axisPosition="none">
              <x14:cfvo type="num">
                <xm:f>0</xm:f>
              </x14:cfvo>
              <x14:cfvo type="formula">
                <xm:f>panel!$N$18/12</xm:f>
              </x14:cfvo>
              <x14:fillColor theme="9" tint="0.59999389629810485"/>
            </x14:dataBar>
          </x14:cfRule>
          <xm:sqref>B18:M18</xm:sqref>
        </x14:conditionalFormatting>
        <x14:conditionalFormatting xmlns:xm="http://schemas.microsoft.com/office/excel/2006/main">
          <x14:cfRule type="dataBar" priority="370" id="{A6C4F0B8-2B61-4120-8DDE-E58C5C0EDC98}">
            <x14:dataBar gradient="0" negativeBarColorSameAsPositive="1" axisPosition="none">
              <x14:cfvo type="num">
                <xm:f>0</xm:f>
              </x14:cfvo>
              <x14:cfvo type="formula">
                <xm:f>panel!$N$19/12</xm:f>
              </x14:cfvo>
              <x14:fillColor theme="9" tint="0.59999389629810485"/>
            </x14:dataBar>
          </x14:cfRule>
          <xm:sqref>B19:M19</xm:sqref>
        </x14:conditionalFormatting>
        <x14:conditionalFormatting xmlns:xm="http://schemas.microsoft.com/office/excel/2006/main">
          <x14:cfRule type="dataBar" priority="372" id="{1445C96B-AE7A-48FD-AED1-8C076C0B1594}">
            <x14:dataBar gradient="0" negativeBarColorSameAsPositive="1" axisPosition="none">
              <x14:cfvo type="num">
                <xm:f>0</xm:f>
              </x14:cfvo>
              <x14:cfvo type="formula">
                <xm:f>panel!$N$20/12</xm:f>
              </x14:cfvo>
              <x14:fillColor theme="9" tint="0.59999389629810485"/>
            </x14:dataBar>
          </x14:cfRule>
          <xm:sqref>B20:M20</xm:sqref>
        </x14:conditionalFormatting>
        <x14:conditionalFormatting xmlns:xm="http://schemas.microsoft.com/office/excel/2006/main">
          <x14:cfRule type="dataBar" priority="376" id="{3782890B-F837-44CC-A335-97331DC8EB91}">
            <x14:dataBar gradient="0" negativeBarColorSameAsPositive="1" axisPosition="none">
              <x14:cfvo type="num">
                <xm:f>0</xm:f>
              </x14:cfvo>
              <x14:cfvo type="formula">
                <xm:f>panel!$N$21/12</xm:f>
              </x14:cfvo>
              <x14:fillColor theme="9" tint="0.59999389629810485"/>
            </x14:dataBar>
          </x14:cfRule>
          <xm:sqref>B21:M21</xm:sqref>
        </x14:conditionalFormatting>
        <x14:conditionalFormatting xmlns:xm="http://schemas.microsoft.com/office/excel/2006/main">
          <x14:cfRule type="dataBar" priority="378" id="{7754591F-A15B-41B6-BB11-9B3ADF2461D0}">
            <x14:dataBar gradient="0" negativeBarColorSameAsPositive="1" axisPosition="none">
              <x14:cfvo type="num">
                <xm:f>0</xm:f>
              </x14:cfvo>
              <x14:cfvo type="formula">
                <xm:f>panel!$N$22/12</xm:f>
              </x14:cfvo>
              <x14:fillColor theme="9" tint="0.59999389629810485"/>
            </x14:dataBar>
          </x14:cfRule>
          <xm:sqref>B22:M22</xm:sqref>
        </x14:conditionalFormatting>
        <x14:conditionalFormatting xmlns:xm="http://schemas.microsoft.com/office/excel/2006/main">
          <x14:cfRule type="dataBar" priority="380" id="{9AB184EE-6FF1-4CFB-9B82-BDCE4AC6F412}">
            <x14:dataBar gradient="0" negativeBarColorSameAsPositive="1" axisPosition="none">
              <x14:cfvo type="num">
                <xm:f>0</xm:f>
              </x14:cfvo>
              <x14:cfvo type="formula">
                <xm:f>panel!$N$23/12</xm:f>
              </x14:cfvo>
              <x14:fillColor theme="9" tint="0.59999389629810485"/>
            </x14:dataBar>
          </x14:cfRule>
          <xm:sqref>B23:M23</xm:sqref>
        </x14:conditionalFormatting>
        <x14:conditionalFormatting xmlns:xm="http://schemas.microsoft.com/office/excel/2006/main">
          <x14:cfRule type="dataBar" priority="382" id="{46219913-02A1-4A30-8579-029C0F3A3590}">
            <x14:dataBar gradient="0" negativeBarColorSameAsPositive="1" axisPosition="none">
              <x14:cfvo type="num">
                <xm:f>0</xm:f>
              </x14:cfvo>
              <x14:cfvo type="formula">
                <xm:f>panel!$N$24/12</xm:f>
              </x14:cfvo>
              <x14:fillColor theme="9" tint="0.59999389629810485"/>
            </x14:dataBar>
          </x14:cfRule>
          <xm:sqref>B24:M24</xm:sqref>
        </x14:conditionalFormatting>
        <x14:conditionalFormatting xmlns:xm="http://schemas.microsoft.com/office/excel/2006/main">
          <x14:cfRule type="dataBar" priority="384" id="{7A8ABCB4-CEF6-4DCE-BAE8-48084D168ABD}">
            <x14:dataBar gradient="0" negativeBarColorSameAsPositive="1" axisPosition="none">
              <x14:cfvo type="num">
                <xm:f>0</xm:f>
              </x14:cfvo>
              <x14:cfvo type="formula">
                <xm:f>panel!$N$25/12</xm:f>
              </x14:cfvo>
              <x14:fillColor theme="9" tint="0.59999389629810485"/>
            </x14:dataBar>
          </x14:cfRule>
          <xm:sqref>B25:M25</xm:sqref>
        </x14:conditionalFormatting>
        <x14:conditionalFormatting xmlns:xm="http://schemas.microsoft.com/office/excel/2006/main">
          <x14:cfRule type="dataBar" priority="386" id="{4519428E-A1A4-4BCD-9085-33FF07322C67}">
            <x14:dataBar gradient="0" negativeBarColorSameAsPositive="1" axisPosition="none">
              <x14:cfvo type="num">
                <xm:f>0</xm:f>
              </x14:cfvo>
              <x14:cfvo type="formula">
                <xm:f>panel!$N$26/12</xm:f>
              </x14:cfvo>
              <x14:fillColor theme="9" tint="0.59999389629810485"/>
            </x14:dataBar>
          </x14:cfRule>
          <xm:sqref>B26:M26</xm:sqref>
        </x14:conditionalFormatting>
        <x14:conditionalFormatting xmlns:xm="http://schemas.microsoft.com/office/excel/2006/main">
          <x14:cfRule type="dataBar" priority="388" id="{3BA65EEB-69D4-42C6-BD9B-2E2FD5A21861}">
            <x14:dataBar gradient="0" negativeBarColorSameAsPositive="1" axisPosition="none">
              <x14:cfvo type="num">
                <xm:f>0</xm:f>
              </x14:cfvo>
              <x14:cfvo type="formula">
                <xm:f>panel!$N$27/12</xm:f>
              </x14:cfvo>
              <x14:fillColor theme="9" tint="0.59999389629810485"/>
            </x14:dataBar>
          </x14:cfRule>
          <xm:sqref>B27:M27</xm:sqref>
        </x14:conditionalFormatting>
        <x14:conditionalFormatting xmlns:xm="http://schemas.microsoft.com/office/excel/2006/main">
          <x14:cfRule type="dataBar" priority="390" id="{C82C5FCE-1B25-4FC1-A182-98B95D4A00DF}">
            <x14:dataBar gradient="0" negativeBarColorSameAsPositive="1" axisPosition="none">
              <x14:cfvo type="num">
                <xm:f>0</xm:f>
              </x14:cfvo>
              <x14:cfvo type="formula">
                <xm:f>panel!$N$28/12</xm:f>
              </x14:cfvo>
              <x14:fillColor theme="9" tint="0.59999389629810485"/>
            </x14:dataBar>
          </x14:cfRule>
          <xm:sqref>B28:M28</xm:sqref>
        </x14:conditionalFormatting>
        <x14:conditionalFormatting xmlns:xm="http://schemas.microsoft.com/office/excel/2006/main">
          <x14:cfRule type="dataBar" priority="392" id="{5A836FD6-C46C-478E-BA08-08D41398C115}">
            <x14:dataBar gradient="0" negativeBarColorSameAsPositive="1" axisPosition="none">
              <x14:cfvo type="num">
                <xm:f>0</xm:f>
              </x14:cfvo>
              <x14:cfvo type="formula">
                <xm:f>panel!$N$29/12</xm:f>
              </x14:cfvo>
              <x14:fillColor theme="9" tint="0.59999389629810485"/>
            </x14:dataBar>
          </x14:cfRule>
          <xm:sqref>B29:M29</xm:sqref>
        </x14:conditionalFormatting>
        <x14:conditionalFormatting xmlns:xm="http://schemas.microsoft.com/office/excel/2006/main">
          <x14:cfRule type="dataBar" priority="394" id="{A66B8005-35B5-4D81-9664-A3C03CFB63DD}">
            <x14:dataBar gradient="0" negativeBarColorSameAsPositive="1" axisPosition="none">
              <x14:cfvo type="num">
                <xm:f>0</xm:f>
              </x14:cfvo>
              <x14:cfvo type="formula">
                <xm:f>panel!$N$30/12</xm:f>
              </x14:cfvo>
              <x14:fillColor theme="9" tint="0.59999389629810485"/>
            </x14:dataBar>
          </x14:cfRule>
          <xm:sqref>B30:M30</xm:sqref>
        </x14:conditionalFormatting>
        <x14:conditionalFormatting xmlns:xm="http://schemas.microsoft.com/office/excel/2006/main">
          <x14:cfRule type="dataBar" priority="396" id="{DC2D79FF-5F59-4070-8721-ED0B5BD89ECD}">
            <x14:dataBar gradient="0" negativeBarColorSameAsPositive="1" axisPosition="none">
              <x14:cfvo type="num">
                <xm:f>0</xm:f>
              </x14:cfvo>
              <x14:cfvo type="formula">
                <xm:f>panel!$N$31/12</xm:f>
              </x14:cfvo>
              <x14:fillColor theme="9" tint="0.59999389629810485"/>
            </x14:dataBar>
          </x14:cfRule>
          <xm:sqref>B31:M31</xm:sqref>
        </x14:conditionalFormatting>
        <x14:conditionalFormatting xmlns:xm="http://schemas.microsoft.com/office/excel/2006/main">
          <x14:cfRule type="dataBar" priority="398" id="{FD987BB2-0C01-4BF8-BE51-ED08F81673D7}">
            <x14:dataBar gradient="0" negativeBarColorSameAsPositive="1" axisPosition="none">
              <x14:cfvo type="num">
                <xm:f>0</xm:f>
              </x14:cfvo>
              <x14:cfvo type="formula">
                <xm:f>panel!$N$32/12</xm:f>
              </x14:cfvo>
              <x14:fillColor theme="9" tint="0.59999389629810485"/>
            </x14:dataBar>
          </x14:cfRule>
          <xm:sqref>B32:M32</xm:sqref>
        </x14:conditionalFormatting>
        <x14:conditionalFormatting xmlns:xm="http://schemas.microsoft.com/office/excel/2006/main">
          <x14:cfRule type="dataBar" priority="7" id="{0422A218-ACB3-41B9-88EC-685D57847EDD}">
            <x14:dataBar minLength="0" maxLength="100" gradient="0">
              <x14:cfvo type="num">
                <xm:f>0</xm:f>
              </x14:cfvo>
              <x14:cfvo type="formula">
                <xm:f>panel!$N$4/12</xm:f>
              </x14:cfvo>
              <x14:fillColor theme="9" tint="0.59999389629810485"/>
              <x14:negativeFillColor rgb="FFFF0000"/>
              <x14:axisColor rgb="FF000000"/>
            </x14:dataBar>
          </x14:cfRule>
          <xm:sqref>B4:M4</xm:sqref>
        </x14:conditionalFormatting>
        <x14:conditionalFormatting xmlns:xm="http://schemas.microsoft.com/office/excel/2006/main">
          <x14:cfRule type="dataBar" priority="9" id="{5D39CA8D-56B8-4184-B493-873D501E53CE}">
            <x14:dataBar minLength="0" maxLength="100" gradient="0">
              <x14:cfvo type="num">
                <xm:f>0</xm:f>
              </x14:cfvo>
              <x14:cfvo type="formula">
                <xm:f>panel!$N$5/12</xm:f>
              </x14:cfvo>
              <x14:fillColor theme="9" tint="0.59999389629810485"/>
              <x14:negativeFillColor rgb="FFFF0000"/>
              <x14:axisColor rgb="FF000000"/>
            </x14:dataBar>
          </x14:cfRule>
          <xm:sqref>B5:M5</xm:sqref>
        </x14:conditionalFormatting>
        <x14:conditionalFormatting xmlns:xm="http://schemas.microsoft.com/office/excel/2006/main">
          <x14:cfRule type="dataBar" priority="3" id="{2301914C-327E-45D5-87A5-A3FF490F70A3}">
            <x14:dataBar minLength="0" maxLength="100" gradient="0">
              <x14:cfvo type="num">
                <xm:f>0</xm:f>
              </x14:cfvo>
              <x14:cfvo type="formula">
                <xm:f>panel!$N$33</xm:f>
              </x14:cfvo>
              <x14:fillColor rgb="FF9999FF"/>
              <x14:negativeFillColor rgb="FFFF0000"/>
              <x14:axisColor rgb="FF000000"/>
            </x14:dataBar>
          </x14:cfRule>
          <xm:sqref>N33</xm:sqref>
        </x14:conditionalFormatting>
        <x14:conditionalFormatting xmlns:xm="http://schemas.microsoft.com/office/excel/2006/main">
          <x14:cfRule type="dataBar" priority="19" id="{001E4040-E8C1-4081-969C-CFC2EF77CAEC}">
            <x14:dataBar minLength="0" maxLength="100" gradient="0">
              <x14:cfvo type="num">
                <xm:f>0</xm:f>
              </x14:cfvo>
              <x14:cfvo type="formula">
                <xm:f>panel!$N$10/12</xm:f>
              </x14:cfvo>
              <x14:fillColor rgb="FFFCD5B4"/>
              <x14:negativeFillColor rgb="FFFF0000"/>
              <x14:axisColor rgb="FF000000"/>
            </x14:dataBar>
          </x14:cfRule>
          <xm:sqref>B10:M10</xm:sqref>
        </x14:conditionalFormatting>
        <x14:conditionalFormatting xmlns:xm="http://schemas.microsoft.com/office/excel/2006/main">
          <x14:cfRule type="dataBar" priority="15" id="{2E618BB4-66E3-48F8-8B1B-5738E5353C5D}">
            <x14:dataBar minLength="0" maxLength="100" gradient="0">
              <x14:cfvo type="num">
                <xm:f>0</xm:f>
              </x14:cfvo>
              <x14:cfvo type="formula">
                <xm:f>panel!$N$8/12</xm:f>
              </x14:cfvo>
              <x14:fillColor rgb="FFFCD5B4"/>
              <x14:negativeFillColor rgb="FFFF0000"/>
              <x14:axisColor rgb="FF000000"/>
            </x14:dataBar>
          </x14:cfRule>
          <xm:sqref>B8:M8</xm:sqref>
        </x14:conditionalFormatting>
        <x14:conditionalFormatting xmlns:xm="http://schemas.microsoft.com/office/excel/2006/main">
          <x14:cfRule type="dataBar" priority="4" id="{C72BFC27-CA06-4055-A80A-545B85D1A7F1}">
            <x14:dataBar minLength="0" maxLength="100" gradient="0">
              <x14:cfvo type="num">
                <xm:f>0</xm:f>
              </x14:cfvo>
              <x14:cfvo type="formula">
                <xm:f>panel!$N$33/12</xm:f>
              </x14:cfvo>
              <x14:fillColor rgb="FFCCCCFF"/>
              <x14:negativeFillColor rgb="FFFF0000"/>
              <x14:axisColor rgb="FF000000"/>
            </x14:dataBar>
          </x14:cfRule>
          <xm:sqref>B33:M33</xm:sqref>
        </x14:conditionalFormatting>
        <x14:conditionalFormatting xmlns:xm="http://schemas.microsoft.com/office/excel/2006/main">
          <x14:cfRule type="dataBar" priority="6" id="{6D9D366F-6406-44D4-A763-CE0353429B2C}">
            <x14:dataBar minLength="0" maxLength="100" gradient="0">
              <x14:cfvo type="num">
                <xm:f>0</xm:f>
              </x14:cfvo>
              <x14:cfvo type="formula">
                <xm:f>panel!$N$3</xm:f>
              </x14:cfvo>
              <x14:fillColor rgb="FFCCCCFF"/>
              <x14:negativeFillColor rgb="FFFF0000"/>
              <x14:axisColor rgb="FF000000"/>
            </x14:dataBar>
          </x14:cfRule>
          <xm:sqref>N3</xm:sqref>
        </x14:conditionalFormatting>
        <x14:conditionalFormatting xmlns:xm="http://schemas.microsoft.com/office/excel/2006/main">
          <x14:cfRule type="dataBar" priority="8" id="{BA87EDAF-EE73-4FA6-941E-2A648EFF750F}">
            <x14:dataBar minLength="0" maxLength="100" gradient="0">
              <x14:cfvo type="num">
                <xm:f>0</xm:f>
              </x14:cfvo>
              <x14:cfvo type="formula">
                <xm:f>$O$4+panel!$N$4</xm:f>
              </x14:cfvo>
              <x14:fillColor rgb="FFCCCCFF"/>
              <x14:negativeFillColor rgb="FFFF0000"/>
              <x14:axisColor rgb="FF000000"/>
            </x14:dataBar>
          </x14:cfRule>
          <xm:sqref>N4</xm:sqref>
        </x14:conditionalFormatting>
        <x14:conditionalFormatting xmlns:xm="http://schemas.microsoft.com/office/excel/2006/main">
          <x14:cfRule type="dataBar" priority="10" id="{EAC9FD9C-3A94-4FAB-B672-6F31BDE8B01B}">
            <x14:dataBar minLength="0" maxLength="100" gradient="0">
              <x14:cfvo type="num">
                <xm:f>0</xm:f>
              </x14:cfvo>
              <x14:cfvo type="formula">
                <xm:f>panel!$N$5</xm:f>
              </x14:cfvo>
              <x14:fillColor rgb="FFCCCCFF"/>
              <x14:negativeFillColor rgb="FFFF0000"/>
              <x14:axisColor rgb="FF000000"/>
            </x14:dataBar>
          </x14:cfRule>
          <xm:sqref>N5</xm:sqref>
        </x14:conditionalFormatting>
        <x14:conditionalFormatting xmlns:xm="http://schemas.microsoft.com/office/excel/2006/main">
          <x14:cfRule type="dataBar" priority="12" id="{0FAF9050-FA52-4D46-9096-A059155B2624}">
            <x14:dataBar minLength="0" maxLength="100" gradient="0">
              <x14:cfvo type="num">
                <xm:f>0</xm:f>
              </x14:cfvo>
              <x14:cfvo type="formula">
                <xm:f>panel!$N$6</xm:f>
              </x14:cfvo>
              <x14:fillColor rgb="FFCCCCFF"/>
              <x14:negativeFillColor rgb="FFFF0000"/>
              <x14:axisColor rgb="FF000000"/>
            </x14:dataBar>
          </x14:cfRule>
          <xm:sqref>N6</xm:sqref>
        </x14:conditionalFormatting>
        <x14:conditionalFormatting xmlns:xm="http://schemas.microsoft.com/office/excel/2006/main">
          <x14:cfRule type="dataBar" priority="14" id="{D6923752-73E8-4984-85B9-1E6E72C00111}">
            <x14:dataBar minLength="0" maxLength="100" gradient="0">
              <x14:cfvo type="num">
                <xm:f>0</xm:f>
              </x14:cfvo>
              <x14:cfvo type="formula">
                <xm:f>panel!$N$7</xm:f>
              </x14:cfvo>
              <x14:fillColor rgb="FFCCCCFF"/>
              <x14:negativeFillColor rgb="FFFF0000"/>
              <x14:axisColor rgb="FF000000"/>
            </x14:dataBar>
          </x14:cfRule>
          <xm:sqref>N7</xm:sqref>
        </x14:conditionalFormatting>
        <x14:conditionalFormatting xmlns:xm="http://schemas.microsoft.com/office/excel/2006/main">
          <x14:cfRule type="dataBar" priority="16" id="{839D3473-5F86-4D90-9EA9-B416CEE45200}">
            <x14:dataBar minLength="0" maxLength="100" gradient="0">
              <x14:cfvo type="num">
                <xm:f>0</xm:f>
              </x14:cfvo>
              <x14:cfvo type="formula">
                <xm:f>panel!$N$8</xm:f>
              </x14:cfvo>
              <x14:fillColor rgb="FFCCCCFF"/>
              <x14:negativeFillColor rgb="FFFF0000"/>
              <x14:axisColor rgb="FF000000"/>
            </x14:dataBar>
          </x14:cfRule>
          <xm:sqref>N8</xm:sqref>
        </x14:conditionalFormatting>
        <x14:conditionalFormatting xmlns:xm="http://schemas.microsoft.com/office/excel/2006/main">
          <x14:cfRule type="dataBar" priority="18" id="{2EA7B4C8-431D-4936-AB78-7D335D381F87}">
            <x14:dataBar minLength="0" maxLength="100" gradient="0">
              <x14:cfvo type="num">
                <xm:f>0</xm:f>
              </x14:cfvo>
              <x14:cfvo type="formula">
                <xm:f>panel!$N$9</xm:f>
              </x14:cfvo>
              <x14:fillColor rgb="FFCCCCFF"/>
              <x14:negativeFillColor rgb="FFFF0000"/>
              <x14:axisColor rgb="FF000000"/>
            </x14:dataBar>
          </x14:cfRule>
          <xm:sqref>N9</xm:sqref>
        </x14:conditionalFormatting>
        <x14:conditionalFormatting xmlns:xm="http://schemas.microsoft.com/office/excel/2006/main">
          <x14:cfRule type="dataBar" priority="20" id="{D12B8F1B-F363-4617-A46C-55E5B17F8964}">
            <x14:dataBar minLength="0" maxLength="100" gradient="0">
              <x14:cfvo type="num">
                <xm:f>0</xm:f>
              </x14:cfvo>
              <x14:cfvo type="formula">
                <xm:f>panel!$N$10</xm:f>
              </x14:cfvo>
              <x14:fillColor rgb="FFCCCCFF"/>
              <x14:negativeFillColor rgb="FFFF0000"/>
              <x14:axisColor rgb="FF000000"/>
            </x14:dataBar>
          </x14:cfRule>
          <xm:sqref>N10</xm:sqref>
        </x14:conditionalFormatting>
        <x14:conditionalFormatting xmlns:xm="http://schemas.microsoft.com/office/excel/2006/main">
          <x14:cfRule type="dataBar" priority="22" id="{57547DDB-EA0A-4642-B51E-B2CFA2F61F6A}">
            <x14:dataBar minLength="0" maxLength="100" gradient="0">
              <x14:cfvo type="num">
                <xm:f>0</xm:f>
              </x14:cfvo>
              <x14:cfvo type="formula">
                <xm:f>panel!$N$11</xm:f>
              </x14:cfvo>
              <x14:fillColor rgb="FFCCCCFF"/>
              <x14:negativeFillColor rgb="FFFF0000"/>
              <x14:axisColor rgb="FF000000"/>
            </x14:dataBar>
          </x14:cfRule>
          <xm:sqref>N11</xm:sqref>
        </x14:conditionalFormatting>
        <x14:conditionalFormatting xmlns:xm="http://schemas.microsoft.com/office/excel/2006/main">
          <x14:cfRule type="dataBar" priority="24" id="{7B3C2244-07A8-4B8E-858D-877B0EDDFED6}">
            <x14:dataBar minLength="0" maxLength="100" gradient="0">
              <x14:cfvo type="num">
                <xm:f>0</xm:f>
              </x14:cfvo>
              <x14:cfvo type="formula">
                <xm:f>panel!$N$12</xm:f>
              </x14:cfvo>
              <x14:fillColor rgb="FFCCCCFF"/>
              <x14:negativeFillColor rgb="FFFF0000"/>
              <x14:axisColor rgb="FF000000"/>
            </x14:dataBar>
          </x14:cfRule>
          <xm:sqref>N12</xm:sqref>
        </x14:conditionalFormatting>
        <x14:conditionalFormatting xmlns:xm="http://schemas.microsoft.com/office/excel/2006/main">
          <x14:cfRule type="dataBar" priority="26" id="{F0B96884-ACD8-4853-9CBB-7A248DC52840}">
            <x14:dataBar minLength="0" maxLength="100" gradient="0">
              <x14:cfvo type="num">
                <xm:f>0</xm:f>
              </x14:cfvo>
              <x14:cfvo type="formula">
                <xm:f>panel!$N$13</xm:f>
              </x14:cfvo>
              <x14:fillColor rgb="FFCCCCFF"/>
              <x14:negativeFillColor rgb="FFFF0000"/>
              <x14:axisColor rgb="FF000000"/>
            </x14:dataBar>
          </x14:cfRule>
          <xm:sqref>N13</xm:sqref>
        </x14:conditionalFormatting>
        <x14:conditionalFormatting xmlns:xm="http://schemas.microsoft.com/office/excel/2006/main">
          <x14:cfRule type="dataBar" priority="28" id="{18609ECA-7698-42AD-96A4-0C7A49ACB15C}">
            <x14:dataBar minLength="0" maxLength="100" gradient="0">
              <x14:cfvo type="num">
                <xm:f>0</xm:f>
              </x14:cfvo>
              <x14:cfvo type="formula">
                <xm:f>panel!$N$14</xm:f>
              </x14:cfvo>
              <x14:fillColor rgb="FFCCCCFF"/>
              <x14:negativeFillColor rgb="FFFF0000"/>
              <x14:axisColor rgb="FF000000"/>
            </x14:dataBar>
          </x14:cfRule>
          <xm:sqref>N14</xm:sqref>
        </x14:conditionalFormatting>
        <x14:conditionalFormatting xmlns:xm="http://schemas.microsoft.com/office/excel/2006/main">
          <x14:cfRule type="dataBar" priority="30" id="{9B0C76E8-5490-46E5-9C64-ACA032012265}">
            <x14:dataBar minLength="0" maxLength="100" gradient="0">
              <x14:cfvo type="num">
                <xm:f>0</xm:f>
              </x14:cfvo>
              <x14:cfvo type="formula">
                <xm:f>panel!$N$15</xm:f>
              </x14:cfvo>
              <x14:fillColor rgb="FFCCCCFF"/>
              <x14:negativeFillColor rgb="FFFF0000"/>
              <x14:axisColor rgb="FF000000"/>
            </x14:dataBar>
          </x14:cfRule>
          <xm:sqref>N15</xm:sqref>
        </x14:conditionalFormatting>
        <x14:conditionalFormatting xmlns:xm="http://schemas.microsoft.com/office/excel/2006/main">
          <x14:cfRule type="dataBar" priority="34" id="{F634FFD3-4470-4354-8E05-5C9620C24F92}">
            <x14:dataBar minLength="0" maxLength="100" gradient="0">
              <x14:cfvo type="num">
                <xm:f>0</xm:f>
              </x14:cfvo>
              <x14:cfvo type="formula">
                <xm:f>panel!$N$16</xm:f>
              </x14:cfvo>
              <x14:fillColor rgb="FFCCCCFF"/>
              <x14:negativeFillColor rgb="FFFF0000"/>
              <x14:axisColor rgb="FF000000"/>
            </x14:dataBar>
          </x14:cfRule>
          <xm:sqref>N16</xm:sqref>
        </x14:conditionalFormatting>
        <x14:conditionalFormatting xmlns:xm="http://schemas.microsoft.com/office/excel/2006/main">
          <x14:cfRule type="dataBar" priority="38" id="{9C6DF022-FDE2-4805-BD52-55BB3EC96E3D}">
            <x14:dataBar minLength="0" maxLength="100" gradient="0">
              <x14:cfvo type="num">
                <xm:f>0</xm:f>
              </x14:cfvo>
              <x14:cfvo type="formula">
                <xm:f>panel!$N$17</xm:f>
              </x14:cfvo>
              <x14:fillColor rgb="FFCCCCFF"/>
              <x14:negativeFillColor rgb="FFFF0000"/>
              <x14:axisColor rgb="FF000000"/>
            </x14:dataBar>
          </x14:cfRule>
          <xm:sqref>N17</xm:sqref>
        </x14:conditionalFormatting>
        <x14:conditionalFormatting xmlns:xm="http://schemas.microsoft.com/office/excel/2006/main">
          <x14:cfRule type="dataBar" priority="83" id="{4302CC22-3806-4281-9F13-ABB6322F00D7}">
            <x14:dataBar minLength="0" maxLength="100" gradient="0">
              <x14:cfvo type="num">
                <xm:f>0</xm:f>
              </x14:cfvo>
              <x14:cfvo type="formula">
                <xm:f>panel!$N$18</xm:f>
              </x14:cfvo>
              <x14:fillColor rgb="FFCCCCFF"/>
              <x14:negativeFillColor rgb="FFFF0000"/>
              <x14:axisColor rgb="FF000000"/>
            </x14:dataBar>
          </x14:cfRule>
          <xm:sqref>N18</xm:sqref>
        </x14:conditionalFormatting>
        <x14:conditionalFormatting xmlns:xm="http://schemas.microsoft.com/office/excel/2006/main">
          <x14:cfRule type="dataBar" priority="371" id="{9F200F7F-AE1C-4D1E-97AA-5E84B48DA015}">
            <x14:dataBar minLength="0" maxLength="100" gradient="0">
              <x14:cfvo type="num">
                <xm:f>0</xm:f>
              </x14:cfvo>
              <x14:cfvo type="formula">
                <xm:f>panel!$N$19</xm:f>
              </x14:cfvo>
              <x14:fillColor rgb="FFCCCCFF"/>
              <x14:negativeFillColor rgb="FFFF0000"/>
              <x14:axisColor rgb="FF000000"/>
            </x14:dataBar>
          </x14:cfRule>
          <xm:sqref>N19</xm:sqref>
        </x14:conditionalFormatting>
        <x14:conditionalFormatting xmlns:xm="http://schemas.microsoft.com/office/excel/2006/main">
          <x14:cfRule type="dataBar" priority="374" id="{91810645-BA02-4DB5-845B-87DABA09220C}">
            <x14:dataBar minLength="0" maxLength="100" gradient="0">
              <x14:cfvo type="num">
                <xm:f>0</xm:f>
              </x14:cfvo>
              <x14:cfvo type="formula">
                <xm:f>$O$20+panel!$N$20</xm:f>
              </x14:cfvo>
              <x14:fillColor rgb="FFCCCCFF"/>
              <x14:negativeFillColor rgb="FFFF0000"/>
              <x14:axisColor rgb="FF000000"/>
            </x14:dataBar>
          </x14:cfRule>
          <xm:sqref>N20</xm:sqref>
        </x14:conditionalFormatting>
        <x14:conditionalFormatting xmlns:xm="http://schemas.microsoft.com/office/excel/2006/main">
          <x14:cfRule type="dataBar" priority="377" id="{F824372F-519F-45BE-BB4D-5016DDEBB0D8}">
            <x14:dataBar minLength="0" maxLength="100" gradient="0">
              <x14:cfvo type="num">
                <xm:f>0</xm:f>
              </x14:cfvo>
              <x14:cfvo type="formula">
                <xm:f>$O$21+panel!$N$21</xm:f>
              </x14:cfvo>
              <x14:fillColor rgb="FFCCCCFF"/>
              <x14:negativeFillColor rgb="FFFF0000"/>
              <x14:axisColor rgb="FF000000"/>
            </x14:dataBar>
          </x14:cfRule>
          <xm:sqref>N21</xm:sqref>
        </x14:conditionalFormatting>
        <x14:conditionalFormatting xmlns:xm="http://schemas.microsoft.com/office/excel/2006/main">
          <x14:cfRule type="dataBar" priority="379" id="{6216ED4D-A634-45A0-B10A-002ADB810A5E}">
            <x14:dataBar minLength="0" maxLength="100" gradient="0">
              <x14:cfvo type="num">
                <xm:f>0</xm:f>
              </x14:cfvo>
              <x14:cfvo type="formula">
                <xm:f>$O$22+panel!$N$22</xm:f>
              </x14:cfvo>
              <x14:fillColor rgb="FFCCCCFF"/>
              <x14:negativeFillColor rgb="FFFF0000"/>
              <x14:axisColor rgb="FF000000"/>
            </x14:dataBar>
          </x14:cfRule>
          <xm:sqref>N22</xm:sqref>
        </x14:conditionalFormatting>
        <x14:conditionalFormatting xmlns:xm="http://schemas.microsoft.com/office/excel/2006/main">
          <x14:cfRule type="dataBar" priority="381" id="{B262BAB8-B63A-4D09-AC05-8437D1AC9FEB}">
            <x14:dataBar minLength="0" maxLength="100" gradient="0">
              <x14:cfvo type="num">
                <xm:f>0</xm:f>
              </x14:cfvo>
              <x14:cfvo type="formula">
                <xm:f>panel!$N$23</xm:f>
              </x14:cfvo>
              <x14:fillColor rgb="FFCCCCFF"/>
              <x14:negativeFillColor rgb="FFFF0000"/>
              <x14:axisColor rgb="FF000000"/>
            </x14:dataBar>
          </x14:cfRule>
          <xm:sqref>N23</xm:sqref>
        </x14:conditionalFormatting>
        <x14:conditionalFormatting xmlns:xm="http://schemas.microsoft.com/office/excel/2006/main">
          <x14:cfRule type="dataBar" priority="383" id="{A51114FE-F342-4CE5-B3F2-E612A5920805}">
            <x14:dataBar minLength="0" maxLength="100" gradient="0">
              <x14:cfvo type="num">
                <xm:f>0</xm:f>
              </x14:cfvo>
              <x14:cfvo type="formula">
                <xm:f>panel!$N$24</xm:f>
              </x14:cfvo>
              <x14:fillColor rgb="FFCCCCFF"/>
              <x14:negativeFillColor rgb="FFFF0000"/>
              <x14:axisColor rgb="FF000000"/>
            </x14:dataBar>
          </x14:cfRule>
          <xm:sqref>N24</xm:sqref>
        </x14:conditionalFormatting>
        <x14:conditionalFormatting xmlns:xm="http://schemas.microsoft.com/office/excel/2006/main">
          <x14:cfRule type="dataBar" priority="385" id="{31DBA035-D434-4588-BF5D-1B0F8C477BB1}">
            <x14:dataBar minLength="0" maxLength="100" gradient="0">
              <x14:cfvo type="num">
                <xm:f>0</xm:f>
              </x14:cfvo>
              <x14:cfvo type="formula">
                <xm:f>panel!$N$25</xm:f>
              </x14:cfvo>
              <x14:fillColor rgb="FFCCCCFF"/>
              <x14:negativeFillColor rgb="FFFF0000"/>
              <x14:axisColor rgb="FF000000"/>
            </x14:dataBar>
          </x14:cfRule>
          <xm:sqref>N25</xm:sqref>
        </x14:conditionalFormatting>
        <x14:conditionalFormatting xmlns:xm="http://schemas.microsoft.com/office/excel/2006/main">
          <x14:cfRule type="dataBar" priority="387" id="{BA974C62-9735-4E76-8EE7-15D9E02AC0C3}">
            <x14:dataBar minLength="0" maxLength="100" gradient="0">
              <x14:cfvo type="num">
                <xm:f>0</xm:f>
              </x14:cfvo>
              <x14:cfvo type="formula">
                <xm:f>panel!$N$26</xm:f>
              </x14:cfvo>
              <x14:fillColor rgb="FFCCCCFF"/>
              <x14:negativeFillColor rgb="FFFF0000"/>
              <x14:axisColor rgb="FF000000"/>
            </x14:dataBar>
          </x14:cfRule>
          <xm:sqref>N26</xm:sqref>
        </x14:conditionalFormatting>
        <x14:conditionalFormatting xmlns:xm="http://schemas.microsoft.com/office/excel/2006/main">
          <x14:cfRule type="dataBar" priority="389" id="{22808CB8-075D-4B5D-9190-C1E3412E7161}">
            <x14:dataBar minLength="0" maxLength="100" gradient="0">
              <x14:cfvo type="num">
                <xm:f>0</xm:f>
              </x14:cfvo>
              <x14:cfvo type="formula">
                <xm:f>panel!$N$27</xm:f>
              </x14:cfvo>
              <x14:fillColor rgb="FFCCCCFF"/>
              <x14:negativeFillColor rgb="FFFF0000"/>
              <x14:axisColor rgb="FF000000"/>
            </x14:dataBar>
          </x14:cfRule>
          <xm:sqref>N27</xm:sqref>
        </x14:conditionalFormatting>
        <x14:conditionalFormatting xmlns:xm="http://schemas.microsoft.com/office/excel/2006/main">
          <x14:cfRule type="dataBar" priority="391" id="{02DBFE97-93D7-43F2-B8BD-AAF86086EC7D}">
            <x14:dataBar minLength="0" maxLength="100" gradient="0">
              <x14:cfvo type="num">
                <xm:f>0</xm:f>
              </x14:cfvo>
              <x14:cfvo type="formula">
                <xm:f>panel!$N$28</xm:f>
              </x14:cfvo>
              <x14:fillColor rgb="FFCCCCFF"/>
              <x14:negativeFillColor rgb="FFFF0000"/>
              <x14:axisColor rgb="FF000000"/>
            </x14:dataBar>
          </x14:cfRule>
          <xm:sqref>N28</xm:sqref>
        </x14:conditionalFormatting>
        <x14:conditionalFormatting xmlns:xm="http://schemas.microsoft.com/office/excel/2006/main">
          <x14:cfRule type="dataBar" priority="393" id="{71F21A49-7137-471F-BF80-8177D18DB17B}">
            <x14:dataBar minLength="0" maxLength="100" gradient="0">
              <x14:cfvo type="num">
                <xm:f>0</xm:f>
              </x14:cfvo>
              <x14:cfvo type="formula">
                <xm:f>panel!$N$29</xm:f>
              </x14:cfvo>
              <x14:fillColor rgb="FFCCCCFF"/>
              <x14:negativeFillColor rgb="FFFF0000"/>
              <x14:axisColor rgb="FF000000"/>
            </x14:dataBar>
          </x14:cfRule>
          <xm:sqref>N29</xm:sqref>
        </x14:conditionalFormatting>
        <x14:conditionalFormatting xmlns:xm="http://schemas.microsoft.com/office/excel/2006/main">
          <x14:cfRule type="dataBar" priority="395" id="{B2DE5D33-6D22-490B-9D17-677CFC6848A0}">
            <x14:dataBar minLength="0" maxLength="100" gradient="0">
              <x14:cfvo type="num">
                <xm:f>0</xm:f>
              </x14:cfvo>
              <x14:cfvo type="formula">
                <xm:f>panel!$N$30</xm:f>
              </x14:cfvo>
              <x14:fillColor rgb="FFCCCCFF"/>
              <x14:negativeFillColor rgb="FFFF0000"/>
              <x14:axisColor rgb="FF000000"/>
            </x14:dataBar>
          </x14:cfRule>
          <xm:sqref>N30</xm:sqref>
        </x14:conditionalFormatting>
        <x14:conditionalFormatting xmlns:xm="http://schemas.microsoft.com/office/excel/2006/main">
          <x14:cfRule type="dataBar" priority="397" id="{F8661BBA-B96C-4635-B363-10BA836B9F4F}">
            <x14:dataBar minLength="0" maxLength="100" gradient="0">
              <x14:cfvo type="num">
                <xm:f>0</xm:f>
              </x14:cfvo>
              <x14:cfvo type="formula">
                <xm:f>panel!$N$31</xm:f>
              </x14:cfvo>
              <x14:fillColor rgb="FFCCCCFF"/>
              <x14:negativeFillColor rgb="FFFF0000"/>
              <x14:axisColor rgb="FF000000"/>
            </x14:dataBar>
          </x14:cfRule>
          <xm:sqref>N31</xm:sqref>
        </x14:conditionalFormatting>
        <x14:conditionalFormatting xmlns:xm="http://schemas.microsoft.com/office/excel/2006/main">
          <x14:cfRule type="dataBar" priority="399" id="{3BC5B728-17B8-4F9C-AE18-0CD66D6F55D1}">
            <x14:dataBar minLength="0" maxLength="100" gradient="0">
              <x14:cfvo type="num">
                <xm:f>0</xm:f>
              </x14:cfvo>
              <x14:cfvo type="formula">
                <xm:f>panel!$N$32</xm:f>
              </x14:cfvo>
              <x14:fillColor rgb="FFCCCCFF"/>
              <x14:negativeFillColor rgb="FFFF0000"/>
              <x14:axisColor rgb="FF000000"/>
            </x14:dataBar>
          </x14:cfRule>
          <xm:sqref>N32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5"/>
  <sheetViews>
    <sheetView workbookViewId="0">
      <pane xSplit="14" ySplit="33" topLeftCell="O34" activePane="bottomRight" state="frozen"/>
      <selection pane="topRight" activeCell="O1" sqref="O1"/>
      <selection pane="bottomLeft" activeCell="A34" sqref="A34"/>
      <selection pane="bottomRight" activeCell="O34" sqref="O34"/>
    </sheetView>
  </sheetViews>
  <sheetFormatPr defaultColWidth="9" defaultRowHeight="14.25"/>
  <cols>
    <col min="1" max="1" width="9" style="1"/>
    <col min="2" max="13" width="8.5" style="1" customWidth="1"/>
    <col min="14" max="14" width="9.5" style="1" customWidth="1"/>
    <col min="15" max="15" width="10.375" style="1" bestFit="1" customWidth="1"/>
    <col min="16" max="17" width="9.375" style="1" bestFit="1" customWidth="1"/>
    <col min="18" max="16384" width="9" style="1"/>
  </cols>
  <sheetData>
    <row r="1" spans="1:17" ht="18" customHeight="1" thickBot="1">
      <c r="A1" s="167" t="s">
        <v>32</v>
      </c>
      <c r="B1" s="168"/>
      <c r="C1" s="168"/>
      <c r="D1" s="168"/>
      <c r="E1" s="168"/>
      <c r="F1" s="168"/>
      <c r="G1" s="168"/>
      <c r="H1" s="168"/>
      <c r="I1" s="168"/>
      <c r="J1" s="168"/>
      <c r="K1" s="168"/>
      <c r="L1" s="168"/>
      <c r="M1" s="168"/>
      <c r="N1" s="169"/>
      <c r="O1" s="14"/>
      <c r="P1" s="14"/>
      <c r="Q1" s="14"/>
    </row>
    <row r="2" spans="1:17">
      <c r="A2" s="29" t="s">
        <v>34</v>
      </c>
      <c r="B2" s="111" t="s">
        <v>31</v>
      </c>
      <c r="C2" s="111" t="s">
        <v>46</v>
      </c>
      <c r="D2" s="111" t="s">
        <v>22</v>
      </c>
      <c r="E2" s="111" t="s">
        <v>23</v>
      </c>
      <c r="F2" s="111" t="s">
        <v>24</v>
      </c>
      <c r="G2" s="111" t="s">
        <v>25</v>
      </c>
      <c r="H2" s="111" t="s">
        <v>26</v>
      </c>
      <c r="I2" s="111" t="s">
        <v>47</v>
      </c>
      <c r="J2" s="111" t="s">
        <v>27</v>
      </c>
      <c r="K2" s="111" t="s">
        <v>28</v>
      </c>
      <c r="L2" s="111" t="s">
        <v>29</v>
      </c>
      <c r="M2" s="111" t="s">
        <v>30</v>
      </c>
      <c r="N2" s="12" t="s">
        <v>21</v>
      </c>
      <c r="O2" s="15"/>
      <c r="P2" s="14"/>
      <c r="Q2" s="14"/>
    </row>
    <row r="3" spans="1:17">
      <c r="A3" s="30">
        <f>panel!K3</f>
        <v>0</v>
      </c>
      <c r="B3" s="134">
        <f>SUMIFS(data!$G$3:$G$3000, data!$D$3:$D$3000, panel!$K$2, data!$B$3:$B$3000, B$2, data!$E$3:$E$3000, $A3)-SUMIFS(data!$F$3:$F$3000, data!$D$3:$D$3000, panel!$K$2, data!$B$3:$B$3000, B$2, data!$E$3:$E$3000, $A3)</f>
        <v>0</v>
      </c>
      <c r="C3" s="134">
        <f>SUMIFS(data!$G$3:$G$3000, data!$D$3:$D$3000, panel!$K$2, data!$B$3:$B$3000, C$2, data!$E$3:$E$3000, $A3)-SUMIFS(data!$F$3:$F$3000, data!$D$3:$D$3000, panel!$K$2, data!$B$3:$B$3000, C$2, data!$E$3:$E$3000, $A3)</f>
        <v>0</v>
      </c>
      <c r="D3" s="134">
        <f>SUMIFS(data!$G$3:$G$3000, data!$D$3:$D$3000, panel!$K$2, data!$B$3:$B$3000, D$2, data!$E$3:$E$3000, $A3)-SUMIFS(data!$F$3:$F$3000, data!$D$3:$D$3000, panel!$K$2, data!$B$3:$B$3000, D$2, data!$E$3:$E$3000, $A3)</f>
        <v>0</v>
      </c>
      <c r="E3" s="134">
        <f>SUMIFS(data!$G$3:$G$3000, data!$D$3:$D$3000, panel!$K$2, data!$B$3:$B$3000, E$2, data!$E$3:$E$3000, $A3)-SUMIFS(data!$F$3:$F$3000, data!$D$3:$D$3000, panel!$K$2, data!$B$3:$B$3000, E$2, data!$E$3:$E$3000, $A3)</f>
        <v>0</v>
      </c>
      <c r="F3" s="134">
        <f>SUMIFS(data!$G$3:$G$3000, data!$D$3:$D$3000, panel!$K$2, data!$B$3:$B$3000, F$2, data!$E$3:$E$3000, $A3)-SUMIFS(data!$F$3:$F$3000, data!$D$3:$D$3000, panel!$K$2, data!$B$3:$B$3000, F$2, data!$E$3:$E$3000, $A3)</f>
        <v>0</v>
      </c>
      <c r="G3" s="134">
        <f>SUMIFS(data!$G$3:$G$3000, data!$D$3:$D$3000, panel!$K$2, data!$B$3:$B$3000, G$2, data!$E$3:$E$3000, $A3)-SUMIFS(data!$F$3:$F$3000, data!$D$3:$D$3000, panel!$K$2, data!$B$3:$B$3000, G$2, data!$E$3:$E$3000, $A3)</f>
        <v>0</v>
      </c>
      <c r="H3" s="134">
        <f>SUMIFS(data!$G$3:$G$3000, data!$D$3:$D$3000, panel!$K$2, data!$B$3:$B$3000, H$2, data!$E$3:$E$3000, $A3)-SUMIFS(data!$F$3:$F$3000, data!$D$3:$D$3000, panel!$K$2, data!$B$3:$B$3000, H$2, data!$E$3:$E$3000, $A3)</f>
        <v>0</v>
      </c>
      <c r="I3" s="134">
        <f>SUMIFS(data!$G$3:$G$3000, data!$D$3:$D$3000, panel!$K$2, data!$B$3:$B$3000, I$2, data!$E$3:$E$3000, $A3)-SUMIFS(data!$F$3:$F$3000, data!$D$3:$D$3000, panel!$K$2, data!$B$3:$B$3000, I$2, data!$E$3:$E$3000, $A3)</f>
        <v>0</v>
      </c>
      <c r="J3" s="134">
        <f>SUMIFS(data!$G$3:$G$3000, data!$D$3:$D$3000, panel!$K$2, data!$B$3:$B$3000, J$2, data!$E$3:$E$3000, $A3)-SUMIFS(data!$F$3:$F$3000, data!$D$3:$D$3000, panel!$K$2, data!$B$3:$B$3000, J$2, data!$E$3:$E$3000, $A3)</f>
        <v>0</v>
      </c>
      <c r="K3" s="134">
        <f>SUMIFS(data!$G$3:$G$3000, data!$D$3:$D$3000, panel!$K$2, data!$B$3:$B$3000, K$2, data!$E$3:$E$3000, $A3)-SUMIFS(data!$F$3:$F$3000, data!$D$3:$D$3000, panel!$K$2, data!$B$3:$B$3000, K$2, data!$E$3:$E$3000, $A3)</f>
        <v>0</v>
      </c>
      <c r="L3" s="134">
        <f>SUMIFS(data!$G$3:$G$3000, data!$D$3:$D$3000, panel!$K$2, data!$B$3:$B$3000, L$2, data!$E$3:$E$3000, $A3)-SUMIFS(data!$F$3:$F$3000, data!$D$3:$D$3000, panel!$K$2, data!$B$3:$B$3000, L$2, data!$E$3:$E$3000, $A3)</f>
        <v>0</v>
      </c>
      <c r="M3" s="134">
        <f>SUMIFS(data!$G$3:$G$3000, data!$D$3:$D$3000, panel!$K$2, data!$B$3:$B$3000, M$2, data!$E$3:$E$3000, $A3)-SUMIFS(data!$F$3:$F$3000, data!$D$3:$D$3000, panel!$K$2, data!$B$3:$B$3000, M$2, data!$E$3:$E$3000, $A3)</f>
        <v>0</v>
      </c>
      <c r="N3" s="135">
        <f t="shared" ref="N3:N16" si="0">SUM(B3:M3)</f>
        <v>0</v>
      </c>
      <c r="O3" s="15"/>
      <c r="P3" s="15"/>
      <c r="Q3" s="14"/>
    </row>
    <row r="4" spans="1:17">
      <c r="A4" s="30">
        <f>panel!K4</f>
        <v>0</v>
      </c>
      <c r="B4" s="134">
        <f>SUMIFS(data!$G$3:$G$3000, data!$D$3:$D$3000, panel!$K$2, data!$B$3:$B$3000, B$2, data!$E$3:$E$3000, $A4)-SUMIFS(data!$F$3:$F$3000, data!$D$3:$D$3000, panel!$K$2, data!$B$3:$B$3000, B$2, data!$E$3:$E$3000, $A4)</f>
        <v>0</v>
      </c>
      <c r="C4" s="134">
        <f>SUMIFS(data!$G$3:$G$3000, data!$D$3:$D$3000, panel!$K$2, data!$B$3:$B$3000, C$2, data!$E$3:$E$3000, $A4)-SUMIFS(data!$F$3:$F$3000, data!$D$3:$D$3000, panel!$K$2, data!$B$3:$B$3000, C$2, data!$E$3:$E$3000, $A4)</f>
        <v>0</v>
      </c>
      <c r="D4" s="134">
        <f>SUMIFS(data!$G$3:$G$3000, data!$D$3:$D$3000, panel!$K$2, data!$B$3:$B$3000, D$2, data!$E$3:$E$3000, $A4)-SUMIFS(data!$F$3:$F$3000, data!$D$3:$D$3000, panel!$K$2, data!$B$3:$B$3000, D$2, data!$E$3:$E$3000, $A4)</f>
        <v>0</v>
      </c>
      <c r="E4" s="134">
        <f>SUMIFS(data!$G$3:$G$3000, data!$D$3:$D$3000, panel!$K$2, data!$B$3:$B$3000, E$2, data!$E$3:$E$3000, $A4)-SUMIFS(data!$F$3:$F$3000, data!$D$3:$D$3000, panel!$K$2, data!$B$3:$B$3000, E$2, data!$E$3:$E$3000, $A4)</f>
        <v>0</v>
      </c>
      <c r="F4" s="134">
        <f>SUMIFS(data!$G$3:$G$3000, data!$D$3:$D$3000, panel!$K$2, data!$B$3:$B$3000, F$2, data!$E$3:$E$3000, $A4)-SUMIFS(data!$F$3:$F$3000, data!$D$3:$D$3000, panel!$K$2, data!$B$3:$B$3000, F$2, data!$E$3:$E$3000, $A4)</f>
        <v>0</v>
      </c>
      <c r="G4" s="134">
        <f>SUMIFS(data!$G$3:$G$3000, data!$D$3:$D$3000, panel!$K$2, data!$B$3:$B$3000, G$2, data!$E$3:$E$3000, $A4)-SUMIFS(data!$F$3:$F$3000, data!$D$3:$D$3000, panel!$K$2, data!$B$3:$B$3000, G$2, data!$E$3:$E$3000, $A4)</f>
        <v>0</v>
      </c>
      <c r="H4" s="134">
        <f>SUMIFS(data!$G$3:$G$3000, data!$D$3:$D$3000, panel!$K$2, data!$B$3:$B$3000, H$2, data!$E$3:$E$3000, $A4)-SUMIFS(data!$F$3:$F$3000, data!$D$3:$D$3000, panel!$K$2, data!$B$3:$B$3000, H$2, data!$E$3:$E$3000, $A4)</f>
        <v>0</v>
      </c>
      <c r="I4" s="134">
        <f>SUMIFS(data!$G$3:$G$3000, data!$D$3:$D$3000, panel!$K$2, data!$B$3:$B$3000, I$2, data!$E$3:$E$3000, $A4)-SUMIFS(data!$F$3:$F$3000, data!$D$3:$D$3000, panel!$K$2, data!$B$3:$B$3000, I$2, data!$E$3:$E$3000, $A4)</f>
        <v>0</v>
      </c>
      <c r="J4" s="134">
        <f>SUMIFS(data!$G$3:$G$3000, data!$D$3:$D$3000, panel!$K$2, data!$B$3:$B$3000, J$2, data!$E$3:$E$3000, $A4)-SUMIFS(data!$F$3:$F$3000, data!$D$3:$D$3000, panel!$K$2, data!$B$3:$B$3000, J$2, data!$E$3:$E$3000, $A4)</f>
        <v>0</v>
      </c>
      <c r="K4" s="134">
        <f>SUMIFS(data!$G$3:$G$3000, data!$D$3:$D$3000, panel!$K$2, data!$B$3:$B$3000, K$2, data!$E$3:$E$3000, $A4)-SUMIFS(data!$F$3:$F$3000, data!$D$3:$D$3000, panel!$K$2, data!$B$3:$B$3000, K$2, data!$E$3:$E$3000, $A4)</f>
        <v>0</v>
      </c>
      <c r="L4" s="134">
        <f>SUMIFS(data!$G$3:$G$3000, data!$D$3:$D$3000, panel!$K$2, data!$B$3:$B$3000, L$2, data!$E$3:$E$3000, $A4)-SUMIFS(data!$F$3:$F$3000, data!$D$3:$D$3000, panel!$K$2, data!$B$3:$B$3000, L$2, data!$E$3:$E$3000, $A4)</f>
        <v>0</v>
      </c>
      <c r="M4" s="134">
        <f>SUMIFS(data!$G$3:$G$3000, data!$D$3:$D$3000, panel!$K$2, data!$B$3:$B$3000, M$2, data!$E$3:$E$3000, $A4)-SUMIFS(data!$F$3:$F$3000, data!$D$3:$D$3000, panel!$K$2, data!$B$3:$B$3000, M$2, data!$E$3:$E$3000, $A4)</f>
        <v>0</v>
      </c>
      <c r="N4" s="135">
        <f t="shared" si="0"/>
        <v>0</v>
      </c>
      <c r="O4" s="15"/>
      <c r="P4" s="15"/>
      <c r="Q4" s="14"/>
    </row>
    <row r="5" spans="1:17">
      <c r="A5" s="30">
        <f>panel!K5</f>
        <v>0</v>
      </c>
      <c r="B5" s="134">
        <f>SUMIFS(data!$G$3:$G$3000, data!$D$3:$D$3000, panel!$K$2, data!$B$3:$B$3000, B$2, data!$E$3:$E$3000, $A5)-SUMIFS(data!$F$3:$F$3000, data!$D$3:$D$3000, panel!$K$2, data!$B$3:$B$3000, B$2, data!$E$3:$E$3000, $A5)</f>
        <v>0</v>
      </c>
      <c r="C5" s="134">
        <f>SUMIFS(data!$G$3:$G$3000, data!$D$3:$D$3000, panel!$K$2, data!$B$3:$B$3000, C$2, data!$E$3:$E$3000, $A5)-SUMIFS(data!$F$3:$F$3000, data!$D$3:$D$3000, panel!$K$2, data!$B$3:$B$3000, C$2, data!$E$3:$E$3000, $A5)</f>
        <v>0</v>
      </c>
      <c r="D5" s="134">
        <f>SUMIFS(data!$G$3:$G$3000, data!$D$3:$D$3000, panel!$K$2, data!$B$3:$B$3000, D$2, data!$E$3:$E$3000, $A5)-SUMIFS(data!$F$3:$F$3000, data!$D$3:$D$3000, panel!$K$2, data!$B$3:$B$3000, D$2, data!$E$3:$E$3000, $A5)</f>
        <v>0</v>
      </c>
      <c r="E5" s="134">
        <f>SUMIFS(data!$G$3:$G$3000, data!$D$3:$D$3000, panel!$K$2, data!$B$3:$B$3000, E$2, data!$E$3:$E$3000, $A5)-SUMIFS(data!$F$3:$F$3000, data!$D$3:$D$3000, panel!$K$2, data!$B$3:$B$3000, E$2, data!$E$3:$E$3000, $A5)</f>
        <v>0</v>
      </c>
      <c r="F5" s="134">
        <f>SUMIFS(data!$G$3:$G$3000, data!$D$3:$D$3000, panel!$K$2, data!$B$3:$B$3000, F$2, data!$E$3:$E$3000, $A5)-SUMIFS(data!$F$3:$F$3000, data!$D$3:$D$3000, panel!$K$2, data!$B$3:$B$3000, F$2, data!$E$3:$E$3000, $A5)</f>
        <v>0</v>
      </c>
      <c r="G5" s="134">
        <f>SUMIFS(data!$G$3:$G$3000, data!$D$3:$D$3000, panel!$K$2, data!$B$3:$B$3000, G$2, data!$E$3:$E$3000, $A5)-SUMIFS(data!$F$3:$F$3000, data!$D$3:$D$3000, panel!$K$2, data!$B$3:$B$3000, G$2, data!$E$3:$E$3000, $A5)</f>
        <v>0</v>
      </c>
      <c r="H5" s="134">
        <f>SUMIFS(data!$G$3:$G$3000, data!$D$3:$D$3000, panel!$K$2, data!$B$3:$B$3000, H$2, data!$E$3:$E$3000, $A5)-SUMIFS(data!$F$3:$F$3000, data!$D$3:$D$3000, panel!$K$2, data!$B$3:$B$3000, H$2, data!$E$3:$E$3000, $A5)</f>
        <v>0</v>
      </c>
      <c r="I5" s="134">
        <f>SUMIFS(data!$G$3:$G$3000, data!$D$3:$D$3000, panel!$K$2, data!$B$3:$B$3000, I$2, data!$E$3:$E$3000, $A5)-SUMIFS(data!$F$3:$F$3000, data!$D$3:$D$3000, panel!$K$2, data!$B$3:$B$3000, I$2, data!$E$3:$E$3000, $A5)</f>
        <v>0</v>
      </c>
      <c r="J5" s="134">
        <f>SUMIFS(data!$G$3:$G$3000, data!$D$3:$D$3000, panel!$K$2, data!$B$3:$B$3000, J$2, data!$E$3:$E$3000, $A5)-SUMIFS(data!$F$3:$F$3000, data!$D$3:$D$3000, panel!$K$2, data!$B$3:$B$3000, J$2, data!$E$3:$E$3000, $A5)</f>
        <v>0</v>
      </c>
      <c r="K5" s="134">
        <f>SUMIFS(data!$G$3:$G$3000, data!$D$3:$D$3000, panel!$K$2, data!$B$3:$B$3000, K$2, data!$E$3:$E$3000, $A5)-SUMIFS(data!$F$3:$F$3000, data!$D$3:$D$3000, panel!$K$2, data!$B$3:$B$3000, K$2, data!$E$3:$E$3000, $A5)</f>
        <v>0</v>
      </c>
      <c r="L5" s="134">
        <f>SUMIFS(data!$G$3:$G$3000, data!$D$3:$D$3000, panel!$K$2, data!$B$3:$B$3000, L$2, data!$E$3:$E$3000, $A5)-SUMIFS(data!$F$3:$F$3000, data!$D$3:$D$3000, panel!$K$2, data!$B$3:$B$3000, L$2, data!$E$3:$E$3000, $A5)</f>
        <v>0</v>
      </c>
      <c r="M5" s="134">
        <f>SUMIFS(data!$G$3:$G$3000, data!$D$3:$D$3000, panel!$K$2, data!$B$3:$B$3000, M$2, data!$E$3:$E$3000, $A5)-SUMIFS(data!$F$3:$F$3000, data!$D$3:$D$3000, panel!$K$2, data!$B$3:$B$3000, M$2, data!$E$3:$E$3000, $A5)</f>
        <v>0</v>
      </c>
      <c r="N5" s="135">
        <f t="shared" si="0"/>
        <v>0</v>
      </c>
      <c r="O5" s="15"/>
      <c r="P5" s="15"/>
      <c r="Q5" s="14"/>
    </row>
    <row r="6" spans="1:17">
      <c r="A6" s="30">
        <f>panel!K6</f>
        <v>0</v>
      </c>
      <c r="B6" s="134">
        <f>SUMIFS(data!$G$3:$G$3000, data!$D$3:$D$3000, panel!$K$2, data!$B$3:$B$3000, B$2, data!$E$3:$E$3000, $A6)-SUMIFS(data!$F$3:$F$3000, data!$D$3:$D$3000, panel!$K$2, data!$B$3:$B$3000, B$2, data!$E$3:$E$3000, $A6)</f>
        <v>0</v>
      </c>
      <c r="C6" s="134">
        <f>SUMIFS(data!$G$3:$G$3000, data!$D$3:$D$3000, panel!$K$2, data!$B$3:$B$3000, C$2, data!$E$3:$E$3000, $A6)-SUMIFS(data!$F$3:$F$3000, data!$D$3:$D$3000, panel!$K$2, data!$B$3:$B$3000, C$2, data!$E$3:$E$3000, $A6)</f>
        <v>0</v>
      </c>
      <c r="D6" s="134">
        <f>SUMIFS(data!$G$3:$G$3000, data!$D$3:$D$3000, panel!$K$2, data!$B$3:$B$3000, D$2, data!$E$3:$E$3000, $A6)-SUMIFS(data!$F$3:$F$3000, data!$D$3:$D$3000, panel!$K$2, data!$B$3:$B$3000, D$2, data!$E$3:$E$3000, $A6)</f>
        <v>0</v>
      </c>
      <c r="E6" s="134">
        <f>SUMIFS(data!$G$3:$G$3000, data!$D$3:$D$3000, panel!$K$2, data!$B$3:$B$3000, E$2, data!$E$3:$E$3000, $A6)-SUMIFS(data!$F$3:$F$3000, data!$D$3:$D$3000, panel!$K$2, data!$B$3:$B$3000, E$2, data!$E$3:$E$3000, $A6)</f>
        <v>0</v>
      </c>
      <c r="F6" s="134">
        <f>SUMIFS(data!$G$3:$G$3000, data!$D$3:$D$3000, panel!$K$2, data!$B$3:$B$3000, F$2, data!$E$3:$E$3000, $A6)-SUMIFS(data!$F$3:$F$3000, data!$D$3:$D$3000, panel!$K$2, data!$B$3:$B$3000, F$2, data!$E$3:$E$3000, $A6)</f>
        <v>0</v>
      </c>
      <c r="G6" s="134">
        <f>SUMIFS(data!$G$3:$G$3000, data!$D$3:$D$3000, panel!$K$2, data!$B$3:$B$3000, G$2, data!$E$3:$E$3000, $A6)-SUMIFS(data!$F$3:$F$3000, data!$D$3:$D$3000, panel!$K$2, data!$B$3:$B$3000, G$2, data!$E$3:$E$3000, $A6)</f>
        <v>0</v>
      </c>
      <c r="H6" s="134">
        <f>SUMIFS(data!$G$3:$G$3000, data!$D$3:$D$3000, panel!$K$2, data!$B$3:$B$3000, H$2, data!$E$3:$E$3000, $A6)-SUMIFS(data!$F$3:$F$3000, data!$D$3:$D$3000, panel!$K$2, data!$B$3:$B$3000, H$2, data!$E$3:$E$3000, $A6)</f>
        <v>0</v>
      </c>
      <c r="I6" s="134">
        <f>SUMIFS(data!$G$3:$G$3000, data!$D$3:$D$3000, panel!$K$2, data!$B$3:$B$3000, I$2, data!$E$3:$E$3000, $A6)-SUMIFS(data!$F$3:$F$3000, data!$D$3:$D$3000, panel!$K$2, data!$B$3:$B$3000, I$2, data!$E$3:$E$3000, $A6)</f>
        <v>0</v>
      </c>
      <c r="J6" s="134">
        <f>SUMIFS(data!$G$3:$G$3000, data!$D$3:$D$3000, panel!$K$2, data!$B$3:$B$3000, J$2, data!$E$3:$E$3000, $A6)-SUMIFS(data!$F$3:$F$3000, data!$D$3:$D$3000, panel!$K$2, data!$B$3:$B$3000, J$2, data!$E$3:$E$3000, $A6)</f>
        <v>0</v>
      </c>
      <c r="K6" s="134">
        <f>SUMIFS(data!$G$3:$G$3000, data!$D$3:$D$3000, panel!$K$2, data!$B$3:$B$3000, K$2, data!$E$3:$E$3000, $A6)-SUMIFS(data!$F$3:$F$3000, data!$D$3:$D$3000, panel!$K$2, data!$B$3:$B$3000, K$2, data!$E$3:$E$3000, $A6)</f>
        <v>0</v>
      </c>
      <c r="L6" s="134">
        <f>SUMIFS(data!$G$3:$G$3000, data!$D$3:$D$3000, panel!$K$2, data!$B$3:$B$3000, L$2, data!$E$3:$E$3000, $A6)-SUMIFS(data!$F$3:$F$3000, data!$D$3:$D$3000, panel!$K$2, data!$B$3:$B$3000, L$2, data!$E$3:$E$3000, $A6)</f>
        <v>0</v>
      </c>
      <c r="M6" s="134">
        <f>SUMIFS(data!$G$3:$G$3000, data!$D$3:$D$3000, panel!$K$2, data!$B$3:$B$3000, M$2, data!$E$3:$E$3000, $A6)-SUMIFS(data!$F$3:$F$3000, data!$D$3:$D$3000, panel!$K$2, data!$B$3:$B$3000, M$2, data!$E$3:$E$3000, $A6)</f>
        <v>0</v>
      </c>
      <c r="N6" s="135">
        <f t="shared" si="0"/>
        <v>0</v>
      </c>
      <c r="O6" s="15"/>
      <c r="P6" s="15"/>
      <c r="Q6" s="14"/>
    </row>
    <row r="7" spans="1:17">
      <c r="A7" s="30">
        <f>panel!K7</f>
        <v>0</v>
      </c>
      <c r="B7" s="134">
        <f>SUMIFS(data!$G$3:$G$3000, data!$D$3:$D$3000, panel!$K$2, data!$B$3:$B$3000, B$2, data!$E$3:$E$3000, $A7)-SUMIFS(data!$F$3:$F$3000, data!$D$3:$D$3000, panel!$K$2, data!$B$3:$B$3000, B$2, data!$E$3:$E$3000, $A7)</f>
        <v>0</v>
      </c>
      <c r="C7" s="134">
        <f>SUMIFS(data!$G$3:$G$3000, data!$D$3:$D$3000, panel!$K$2, data!$B$3:$B$3000, C$2, data!$E$3:$E$3000, $A7)-SUMIFS(data!$F$3:$F$3000, data!$D$3:$D$3000, panel!$K$2, data!$B$3:$B$3000, C$2, data!$E$3:$E$3000, $A7)</f>
        <v>0</v>
      </c>
      <c r="D7" s="134">
        <f>SUMIFS(data!$G$3:$G$3000, data!$D$3:$D$3000, panel!$K$2, data!$B$3:$B$3000, D$2, data!$E$3:$E$3000, $A7)-SUMIFS(data!$F$3:$F$3000, data!$D$3:$D$3000, panel!$K$2, data!$B$3:$B$3000, D$2, data!$E$3:$E$3000, $A7)</f>
        <v>0</v>
      </c>
      <c r="E7" s="134">
        <f>SUMIFS(data!$G$3:$G$3000, data!$D$3:$D$3000, panel!$K$2, data!$B$3:$B$3000, E$2, data!$E$3:$E$3000, $A7)-SUMIFS(data!$F$3:$F$3000, data!$D$3:$D$3000, panel!$K$2, data!$B$3:$B$3000, E$2, data!$E$3:$E$3000, $A7)</f>
        <v>0</v>
      </c>
      <c r="F7" s="134">
        <f>SUMIFS(data!$G$3:$G$3000, data!$D$3:$D$3000, panel!$K$2, data!$B$3:$B$3000, F$2, data!$E$3:$E$3000, $A7)-SUMIFS(data!$F$3:$F$3000, data!$D$3:$D$3000, panel!$K$2, data!$B$3:$B$3000, F$2, data!$E$3:$E$3000, $A7)</f>
        <v>0</v>
      </c>
      <c r="G7" s="134">
        <f>SUMIFS(data!$G$3:$G$3000, data!$D$3:$D$3000, panel!$K$2, data!$B$3:$B$3000, G$2, data!$E$3:$E$3000, $A7)-SUMIFS(data!$F$3:$F$3000, data!$D$3:$D$3000, panel!$K$2, data!$B$3:$B$3000, G$2, data!$E$3:$E$3000, $A7)</f>
        <v>0</v>
      </c>
      <c r="H7" s="134">
        <f>SUMIFS(data!$G$3:$G$3000, data!$D$3:$D$3000, panel!$K$2, data!$B$3:$B$3000, H$2, data!$E$3:$E$3000, $A7)-SUMIFS(data!$F$3:$F$3000, data!$D$3:$D$3000, panel!$K$2, data!$B$3:$B$3000, H$2, data!$E$3:$E$3000, $A7)</f>
        <v>0</v>
      </c>
      <c r="I7" s="134">
        <f>SUMIFS(data!$G$3:$G$3000, data!$D$3:$D$3000, panel!$K$2, data!$B$3:$B$3000, I$2, data!$E$3:$E$3000, $A7)-SUMIFS(data!$F$3:$F$3000, data!$D$3:$D$3000, panel!$K$2, data!$B$3:$B$3000, I$2, data!$E$3:$E$3000, $A7)</f>
        <v>0</v>
      </c>
      <c r="J7" s="134">
        <f>SUMIFS(data!$G$3:$G$3000, data!$D$3:$D$3000, panel!$K$2, data!$B$3:$B$3000, J$2, data!$E$3:$E$3000, $A7)-SUMIFS(data!$F$3:$F$3000, data!$D$3:$D$3000, panel!$K$2, data!$B$3:$B$3000, J$2, data!$E$3:$E$3000, $A7)</f>
        <v>0</v>
      </c>
      <c r="K7" s="134">
        <f>SUMIFS(data!$G$3:$G$3000, data!$D$3:$D$3000, panel!$K$2, data!$B$3:$B$3000, K$2, data!$E$3:$E$3000, $A7)-SUMIFS(data!$F$3:$F$3000, data!$D$3:$D$3000, panel!$K$2, data!$B$3:$B$3000, K$2, data!$E$3:$E$3000, $A7)</f>
        <v>0</v>
      </c>
      <c r="L7" s="134">
        <f>SUMIFS(data!$G$3:$G$3000, data!$D$3:$D$3000, panel!$K$2, data!$B$3:$B$3000, L$2, data!$E$3:$E$3000, $A7)-SUMIFS(data!$F$3:$F$3000, data!$D$3:$D$3000, panel!$K$2, data!$B$3:$B$3000, L$2, data!$E$3:$E$3000, $A7)</f>
        <v>0</v>
      </c>
      <c r="M7" s="134">
        <f>SUMIFS(data!$G$3:$G$3000, data!$D$3:$D$3000, panel!$K$2, data!$B$3:$B$3000, M$2, data!$E$3:$E$3000, $A7)-SUMIFS(data!$F$3:$F$3000, data!$D$3:$D$3000, panel!$K$2, data!$B$3:$B$3000, M$2, data!$E$3:$E$3000, $A7)</f>
        <v>0</v>
      </c>
      <c r="N7" s="135">
        <f t="shared" si="0"/>
        <v>0</v>
      </c>
      <c r="O7" s="15"/>
      <c r="P7" s="15"/>
      <c r="Q7" s="14"/>
    </row>
    <row r="8" spans="1:17">
      <c r="A8" s="30">
        <f>panel!K8</f>
        <v>0</v>
      </c>
      <c r="B8" s="134">
        <f>SUMIFS(data!$G$3:$G$3000, data!$D$3:$D$3000, panel!$K$2, data!$B$3:$B$3000, B$2, data!$E$3:$E$3000, $A8)-SUMIFS(data!$F$3:$F$3000, data!$D$3:$D$3000, panel!$K$2, data!$B$3:$B$3000, B$2, data!$E$3:$E$3000, $A8)</f>
        <v>0</v>
      </c>
      <c r="C8" s="134">
        <f>SUMIFS(data!$G$3:$G$3000, data!$D$3:$D$3000, panel!$K$2, data!$B$3:$B$3000, C$2, data!$E$3:$E$3000, $A8)-SUMIFS(data!$F$3:$F$3000, data!$D$3:$D$3000, panel!$K$2, data!$B$3:$B$3000, C$2, data!$E$3:$E$3000, $A8)</f>
        <v>0</v>
      </c>
      <c r="D8" s="134">
        <f>SUMIFS(data!$G$3:$G$3000, data!$D$3:$D$3000, panel!$K$2, data!$B$3:$B$3000, D$2, data!$E$3:$E$3000, $A8)-SUMIFS(data!$F$3:$F$3000, data!$D$3:$D$3000, panel!$K$2, data!$B$3:$B$3000, D$2, data!$E$3:$E$3000, $A8)</f>
        <v>0</v>
      </c>
      <c r="E8" s="134">
        <f>SUMIFS(data!$G$3:$G$3000, data!$D$3:$D$3000, panel!$K$2, data!$B$3:$B$3000, E$2, data!$E$3:$E$3000, $A8)-SUMIFS(data!$F$3:$F$3000, data!$D$3:$D$3000, panel!$K$2, data!$B$3:$B$3000, E$2, data!$E$3:$E$3000, $A8)</f>
        <v>0</v>
      </c>
      <c r="F8" s="134">
        <f>SUMIFS(data!$G$3:$G$3000, data!$D$3:$D$3000, panel!$K$2, data!$B$3:$B$3000, F$2, data!$E$3:$E$3000, $A8)-SUMIFS(data!$F$3:$F$3000, data!$D$3:$D$3000, panel!$K$2, data!$B$3:$B$3000, F$2, data!$E$3:$E$3000, $A8)</f>
        <v>0</v>
      </c>
      <c r="G8" s="134">
        <f>SUMIFS(data!$G$3:$G$3000, data!$D$3:$D$3000, panel!$K$2, data!$B$3:$B$3000, G$2, data!$E$3:$E$3000, $A8)-SUMIFS(data!$F$3:$F$3000, data!$D$3:$D$3000, panel!$K$2, data!$B$3:$B$3000, G$2, data!$E$3:$E$3000, $A8)</f>
        <v>0</v>
      </c>
      <c r="H8" s="134">
        <f>SUMIFS(data!$G$3:$G$3000, data!$D$3:$D$3000, panel!$K$2, data!$B$3:$B$3000, H$2, data!$E$3:$E$3000, $A8)-SUMIFS(data!$F$3:$F$3000, data!$D$3:$D$3000, panel!$K$2, data!$B$3:$B$3000, H$2, data!$E$3:$E$3000, $A8)</f>
        <v>0</v>
      </c>
      <c r="I8" s="134">
        <f>SUMIFS(data!$G$3:$G$3000, data!$D$3:$D$3000, panel!$K$2, data!$B$3:$B$3000, I$2, data!$E$3:$E$3000, $A8)-SUMIFS(data!$F$3:$F$3000, data!$D$3:$D$3000, panel!$K$2, data!$B$3:$B$3000, I$2, data!$E$3:$E$3000, $A8)</f>
        <v>0</v>
      </c>
      <c r="J8" s="134">
        <f>SUMIFS(data!$G$3:$G$3000, data!$D$3:$D$3000, panel!$K$2, data!$B$3:$B$3000, J$2, data!$E$3:$E$3000, $A8)-SUMIFS(data!$F$3:$F$3000, data!$D$3:$D$3000, panel!$K$2, data!$B$3:$B$3000, J$2, data!$E$3:$E$3000, $A8)</f>
        <v>0</v>
      </c>
      <c r="K8" s="134">
        <f>SUMIFS(data!$G$3:$G$3000, data!$D$3:$D$3000, panel!$K$2, data!$B$3:$B$3000, K$2, data!$E$3:$E$3000, $A8)-SUMIFS(data!$F$3:$F$3000, data!$D$3:$D$3000, panel!$K$2, data!$B$3:$B$3000, K$2, data!$E$3:$E$3000, $A8)</f>
        <v>0</v>
      </c>
      <c r="L8" s="134">
        <f>SUMIFS(data!$G$3:$G$3000, data!$D$3:$D$3000, panel!$K$2, data!$B$3:$B$3000, L$2, data!$E$3:$E$3000, $A8)-SUMIFS(data!$F$3:$F$3000, data!$D$3:$D$3000, panel!$K$2, data!$B$3:$B$3000, L$2, data!$E$3:$E$3000, $A8)</f>
        <v>0</v>
      </c>
      <c r="M8" s="134">
        <f>SUMIFS(data!$G$3:$G$3000, data!$D$3:$D$3000, panel!$K$2, data!$B$3:$B$3000, M$2, data!$E$3:$E$3000, $A8)-SUMIFS(data!$F$3:$F$3000, data!$D$3:$D$3000, panel!$K$2, data!$B$3:$B$3000, M$2, data!$E$3:$E$3000, $A8)</f>
        <v>0</v>
      </c>
      <c r="N8" s="135">
        <f t="shared" si="0"/>
        <v>0</v>
      </c>
      <c r="O8" s="15"/>
      <c r="P8" s="15"/>
      <c r="Q8" s="14"/>
    </row>
    <row r="9" spans="1:17">
      <c r="A9" s="30">
        <f>panel!K9</f>
        <v>0</v>
      </c>
      <c r="B9" s="134">
        <f>SUMIFS(data!$G$3:$G$3000, data!$D$3:$D$3000, panel!$K$2, data!$B$3:$B$3000, B$2, data!$E$3:$E$3000, $A9)-SUMIFS(data!$F$3:$F$3000, data!$D$3:$D$3000, panel!$K$2, data!$B$3:$B$3000, B$2, data!$E$3:$E$3000, $A9)</f>
        <v>0</v>
      </c>
      <c r="C9" s="134">
        <f>SUMIFS(data!$G$3:$G$3000, data!$D$3:$D$3000, panel!$K$2, data!$B$3:$B$3000, C$2, data!$E$3:$E$3000, $A9)-SUMIFS(data!$F$3:$F$3000, data!$D$3:$D$3000, panel!$K$2, data!$B$3:$B$3000, C$2, data!$E$3:$E$3000, $A9)</f>
        <v>0</v>
      </c>
      <c r="D9" s="134">
        <f>SUMIFS(data!$G$3:$G$3000, data!$D$3:$D$3000, panel!$K$2, data!$B$3:$B$3000, D$2, data!$E$3:$E$3000, $A9)-SUMIFS(data!$F$3:$F$3000, data!$D$3:$D$3000, panel!$K$2, data!$B$3:$B$3000, D$2, data!$E$3:$E$3000, $A9)</f>
        <v>0</v>
      </c>
      <c r="E9" s="134">
        <f>SUMIFS(data!$G$3:$G$3000, data!$D$3:$D$3000, panel!$K$2, data!$B$3:$B$3000, E$2, data!$E$3:$E$3000, $A9)-SUMIFS(data!$F$3:$F$3000, data!$D$3:$D$3000, panel!$K$2, data!$B$3:$B$3000, E$2, data!$E$3:$E$3000, $A9)</f>
        <v>0</v>
      </c>
      <c r="F9" s="134">
        <f>SUMIFS(data!$G$3:$G$3000, data!$D$3:$D$3000, panel!$K$2, data!$B$3:$B$3000, F$2, data!$E$3:$E$3000, $A9)-SUMIFS(data!$F$3:$F$3000, data!$D$3:$D$3000, panel!$K$2, data!$B$3:$B$3000, F$2, data!$E$3:$E$3000, $A9)</f>
        <v>0</v>
      </c>
      <c r="G9" s="134">
        <f>SUMIFS(data!$G$3:$G$3000, data!$D$3:$D$3000, panel!$K$2, data!$B$3:$B$3000, G$2, data!$E$3:$E$3000, $A9)-SUMIFS(data!$F$3:$F$3000, data!$D$3:$D$3000, panel!$K$2, data!$B$3:$B$3000, G$2, data!$E$3:$E$3000, $A9)</f>
        <v>0</v>
      </c>
      <c r="H9" s="134">
        <f>SUMIFS(data!$G$3:$G$3000, data!$D$3:$D$3000, panel!$K$2, data!$B$3:$B$3000, H$2, data!$E$3:$E$3000, $A9)-SUMIFS(data!$F$3:$F$3000, data!$D$3:$D$3000, panel!$K$2, data!$B$3:$B$3000, H$2, data!$E$3:$E$3000, $A9)</f>
        <v>0</v>
      </c>
      <c r="I9" s="134">
        <f>SUMIFS(data!$G$3:$G$3000, data!$D$3:$D$3000, panel!$K$2, data!$B$3:$B$3000, I$2, data!$E$3:$E$3000, $A9)-SUMIFS(data!$F$3:$F$3000, data!$D$3:$D$3000, panel!$K$2, data!$B$3:$B$3000, I$2, data!$E$3:$E$3000, $A9)</f>
        <v>0</v>
      </c>
      <c r="J9" s="134">
        <f>SUMIFS(data!$G$3:$G$3000, data!$D$3:$D$3000, panel!$K$2, data!$B$3:$B$3000, J$2, data!$E$3:$E$3000, $A9)-SUMIFS(data!$F$3:$F$3000, data!$D$3:$D$3000, panel!$K$2, data!$B$3:$B$3000, J$2, data!$E$3:$E$3000, $A9)</f>
        <v>0</v>
      </c>
      <c r="K9" s="134">
        <f>SUMIFS(data!$G$3:$G$3000, data!$D$3:$D$3000, panel!$K$2, data!$B$3:$B$3000, K$2, data!$E$3:$E$3000, $A9)-SUMIFS(data!$F$3:$F$3000, data!$D$3:$D$3000, panel!$K$2, data!$B$3:$B$3000, K$2, data!$E$3:$E$3000, $A9)</f>
        <v>0</v>
      </c>
      <c r="L9" s="134">
        <f>SUMIFS(data!$G$3:$G$3000, data!$D$3:$D$3000, panel!$K$2, data!$B$3:$B$3000, L$2, data!$E$3:$E$3000, $A9)-SUMIFS(data!$F$3:$F$3000, data!$D$3:$D$3000, panel!$K$2, data!$B$3:$B$3000, L$2, data!$E$3:$E$3000, $A9)</f>
        <v>0</v>
      </c>
      <c r="M9" s="134">
        <f>SUMIFS(data!$G$3:$G$3000, data!$D$3:$D$3000, panel!$K$2, data!$B$3:$B$3000, M$2, data!$E$3:$E$3000, $A9)-SUMIFS(data!$F$3:$F$3000, data!$D$3:$D$3000, panel!$K$2, data!$B$3:$B$3000, M$2, data!$E$3:$E$3000, $A9)</f>
        <v>0</v>
      </c>
      <c r="N9" s="135">
        <f t="shared" si="0"/>
        <v>0</v>
      </c>
      <c r="O9" s="15"/>
      <c r="P9" s="15"/>
      <c r="Q9" s="14"/>
    </row>
    <row r="10" spans="1:17">
      <c r="A10" s="30">
        <f>panel!K10</f>
        <v>0</v>
      </c>
      <c r="B10" s="134">
        <f>SUMIFS(data!$G$3:$G$3000, data!$D$3:$D$3000, panel!$K$2, data!$B$3:$B$3000, B$2, data!$E$3:$E$3000, $A10)-SUMIFS(data!$F$3:$F$3000, data!$D$3:$D$3000, panel!$K$2, data!$B$3:$B$3000, B$2, data!$E$3:$E$3000, $A10)</f>
        <v>0</v>
      </c>
      <c r="C10" s="134">
        <f>SUMIFS(data!$G$3:$G$3000, data!$D$3:$D$3000, panel!$K$2, data!$B$3:$B$3000, C$2, data!$E$3:$E$3000, $A10)-SUMIFS(data!$F$3:$F$3000, data!$D$3:$D$3000, panel!$K$2, data!$B$3:$B$3000, C$2, data!$E$3:$E$3000, $A10)</f>
        <v>0</v>
      </c>
      <c r="D10" s="134">
        <f>SUMIFS(data!$G$3:$G$3000, data!$D$3:$D$3000, panel!$K$2, data!$B$3:$B$3000, D$2, data!$E$3:$E$3000, $A10)-SUMIFS(data!$F$3:$F$3000, data!$D$3:$D$3000, panel!$K$2, data!$B$3:$B$3000, D$2, data!$E$3:$E$3000, $A10)</f>
        <v>0</v>
      </c>
      <c r="E10" s="134">
        <f>SUMIFS(data!$G$3:$G$3000, data!$D$3:$D$3000, panel!$K$2, data!$B$3:$B$3000, E$2, data!$E$3:$E$3000, $A10)-SUMIFS(data!$F$3:$F$3000, data!$D$3:$D$3000, panel!$K$2, data!$B$3:$B$3000, E$2, data!$E$3:$E$3000, $A10)</f>
        <v>0</v>
      </c>
      <c r="F10" s="134">
        <f>SUMIFS(data!$G$3:$G$3000, data!$D$3:$D$3000, panel!$K$2, data!$B$3:$B$3000, F$2, data!$E$3:$E$3000, $A10)-SUMIFS(data!$F$3:$F$3000, data!$D$3:$D$3000, panel!$K$2, data!$B$3:$B$3000, F$2, data!$E$3:$E$3000, $A10)</f>
        <v>0</v>
      </c>
      <c r="G10" s="134">
        <f>SUMIFS(data!$G$3:$G$3000, data!$D$3:$D$3000, panel!$K$2, data!$B$3:$B$3000, G$2, data!$E$3:$E$3000, $A10)-SUMIFS(data!$F$3:$F$3000, data!$D$3:$D$3000, panel!$K$2, data!$B$3:$B$3000, G$2, data!$E$3:$E$3000, $A10)</f>
        <v>0</v>
      </c>
      <c r="H10" s="134">
        <f>SUMIFS(data!$G$3:$G$3000, data!$D$3:$D$3000, panel!$K$2, data!$B$3:$B$3000, H$2, data!$E$3:$E$3000, $A10)-SUMIFS(data!$F$3:$F$3000, data!$D$3:$D$3000, panel!$K$2, data!$B$3:$B$3000, H$2, data!$E$3:$E$3000, $A10)</f>
        <v>0</v>
      </c>
      <c r="I10" s="134">
        <f>SUMIFS(data!$G$3:$G$3000, data!$D$3:$D$3000, panel!$K$2, data!$B$3:$B$3000, I$2, data!$E$3:$E$3000, $A10)-SUMIFS(data!$F$3:$F$3000, data!$D$3:$D$3000, panel!$K$2, data!$B$3:$B$3000, I$2, data!$E$3:$E$3000, $A10)</f>
        <v>0</v>
      </c>
      <c r="J10" s="134">
        <f>SUMIFS(data!$G$3:$G$3000, data!$D$3:$D$3000, panel!$K$2, data!$B$3:$B$3000, J$2, data!$E$3:$E$3000, $A10)-SUMIFS(data!$F$3:$F$3000, data!$D$3:$D$3000, panel!$K$2, data!$B$3:$B$3000, J$2, data!$E$3:$E$3000, $A10)</f>
        <v>0</v>
      </c>
      <c r="K10" s="134">
        <f>SUMIFS(data!$G$3:$G$3000, data!$D$3:$D$3000, panel!$K$2, data!$B$3:$B$3000, K$2, data!$E$3:$E$3000, $A10)-SUMIFS(data!$F$3:$F$3000, data!$D$3:$D$3000, panel!$K$2, data!$B$3:$B$3000, K$2, data!$E$3:$E$3000, $A10)</f>
        <v>0</v>
      </c>
      <c r="L10" s="134">
        <f>SUMIFS(data!$G$3:$G$3000, data!$D$3:$D$3000, panel!$K$2, data!$B$3:$B$3000, L$2, data!$E$3:$E$3000, $A10)-SUMIFS(data!$F$3:$F$3000, data!$D$3:$D$3000, panel!$K$2, data!$B$3:$B$3000, L$2, data!$E$3:$E$3000, $A10)</f>
        <v>0</v>
      </c>
      <c r="M10" s="134">
        <f>SUMIFS(data!$G$3:$G$3000, data!$D$3:$D$3000, panel!$K$2, data!$B$3:$B$3000, M$2, data!$E$3:$E$3000, $A10)-SUMIFS(data!$F$3:$F$3000, data!$D$3:$D$3000, panel!$K$2, data!$B$3:$B$3000, M$2, data!$E$3:$E$3000, $A10)</f>
        <v>0</v>
      </c>
      <c r="N10" s="135">
        <f t="shared" si="0"/>
        <v>0</v>
      </c>
      <c r="O10" s="15"/>
      <c r="P10" s="15"/>
      <c r="Q10" s="14"/>
    </row>
    <row r="11" spans="1:17">
      <c r="A11" s="30">
        <f>panel!K11</f>
        <v>0</v>
      </c>
      <c r="B11" s="134">
        <f>SUMIFS(data!$G$3:$G$3000, data!$D$3:$D$3000, panel!$K$2, data!$B$3:$B$3000, B$2, data!$E$3:$E$3000, $A11)-SUMIFS(data!$F$3:$F$3000, data!$D$3:$D$3000, panel!$K$2, data!$B$3:$B$3000, B$2, data!$E$3:$E$3000, $A11)</f>
        <v>0</v>
      </c>
      <c r="C11" s="134">
        <f>SUMIFS(data!$G$3:$G$3000, data!$D$3:$D$3000, panel!$K$2, data!$B$3:$B$3000, C$2, data!$E$3:$E$3000, $A11)-SUMIFS(data!$F$3:$F$3000, data!$D$3:$D$3000, panel!$K$2, data!$B$3:$B$3000, C$2, data!$E$3:$E$3000, $A11)</f>
        <v>0</v>
      </c>
      <c r="D11" s="134">
        <f>SUMIFS(data!$G$3:$G$3000, data!$D$3:$D$3000, panel!$K$2, data!$B$3:$B$3000, D$2, data!$E$3:$E$3000, $A11)-SUMIFS(data!$F$3:$F$3000, data!$D$3:$D$3000, panel!$K$2, data!$B$3:$B$3000, D$2, data!$E$3:$E$3000, $A11)</f>
        <v>0</v>
      </c>
      <c r="E11" s="134">
        <f>SUMIFS(data!$G$3:$G$3000, data!$D$3:$D$3000, panel!$K$2, data!$B$3:$B$3000, E$2, data!$E$3:$E$3000, $A11)-SUMIFS(data!$F$3:$F$3000, data!$D$3:$D$3000, panel!$K$2, data!$B$3:$B$3000, E$2, data!$E$3:$E$3000, $A11)</f>
        <v>0</v>
      </c>
      <c r="F11" s="134">
        <f>SUMIFS(data!$G$3:$G$3000, data!$D$3:$D$3000, panel!$K$2, data!$B$3:$B$3000, F$2, data!$E$3:$E$3000, $A11)-SUMIFS(data!$F$3:$F$3000, data!$D$3:$D$3000, panel!$K$2, data!$B$3:$B$3000, F$2, data!$E$3:$E$3000, $A11)</f>
        <v>0</v>
      </c>
      <c r="G11" s="134">
        <f>SUMIFS(data!$G$3:$G$3000, data!$D$3:$D$3000, panel!$K$2, data!$B$3:$B$3000, G$2, data!$E$3:$E$3000, $A11)-SUMIFS(data!$F$3:$F$3000, data!$D$3:$D$3000, panel!$K$2, data!$B$3:$B$3000, G$2, data!$E$3:$E$3000, $A11)</f>
        <v>0</v>
      </c>
      <c r="H11" s="134">
        <f>SUMIFS(data!$G$3:$G$3000, data!$D$3:$D$3000, panel!$K$2, data!$B$3:$B$3000, H$2, data!$E$3:$E$3000, $A11)-SUMIFS(data!$F$3:$F$3000, data!$D$3:$D$3000, panel!$K$2, data!$B$3:$B$3000, H$2, data!$E$3:$E$3000, $A11)</f>
        <v>0</v>
      </c>
      <c r="I11" s="134">
        <f>SUMIFS(data!$G$3:$G$3000, data!$D$3:$D$3000, panel!$K$2, data!$B$3:$B$3000, I$2, data!$E$3:$E$3000, $A11)-SUMIFS(data!$F$3:$F$3000, data!$D$3:$D$3000, panel!$K$2, data!$B$3:$B$3000, I$2, data!$E$3:$E$3000, $A11)</f>
        <v>0</v>
      </c>
      <c r="J11" s="134">
        <f>SUMIFS(data!$G$3:$G$3000, data!$D$3:$D$3000, panel!$K$2, data!$B$3:$B$3000, J$2, data!$E$3:$E$3000, $A11)-SUMIFS(data!$F$3:$F$3000, data!$D$3:$D$3000, panel!$K$2, data!$B$3:$B$3000, J$2, data!$E$3:$E$3000, $A11)</f>
        <v>0</v>
      </c>
      <c r="K11" s="134">
        <f>SUMIFS(data!$G$3:$G$3000, data!$D$3:$D$3000, panel!$K$2, data!$B$3:$B$3000, K$2, data!$E$3:$E$3000, $A11)-SUMIFS(data!$F$3:$F$3000, data!$D$3:$D$3000, panel!$K$2, data!$B$3:$B$3000, K$2, data!$E$3:$E$3000, $A11)</f>
        <v>0</v>
      </c>
      <c r="L11" s="134">
        <f>SUMIFS(data!$G$3:$G$3000, data!$D$3:$D$3000, panel!$K$2, data!$B$3:$B$3000, L$2, data!$E$3:$E$3000, $A11)-SUMIFS(data!$F$3:$F$3000, data!$D$3:$D$3000, panel!$K$2, data!$B$3:$B$3000, L$2, data!$E$3:$E$3000, $A11)</f>
        <v>0</v>
      </c>
      <c r="M11" s="134">
        <f>SUMIFS(data!$G$3:$G$3000, data!$D$3:$D$3000, panel!$K$2, data!$B$3:$B$3000, M$2, data!$E$3:$E$3000, $A11)-SUMIFS(data!$F$3:$F$3000, data!$D$3:$D$3000, panel!$K$2, data!$B$3:$B$3000, M$2, data!$E$3:$E$3000, $A11)</f>
        <v>0</v>
      </c>
      <c r="N11" s="135">
        <f t="shared" si="0"/>
        <v>0</v>
      </c>
      <c r="O11" s="15"/>
      <c r="P11" s="15"/>
      <c r="Q11" s="14"/>
    </row>
    <row r="12" spans="1:17">
      <c r="A12" s="30">
        <f>panel!K12</f>
        <v>0</v>
      </c>
      <c r="B12" s="134">
        <f>SUMIFS(data!$G$3:$G$3000, data!$D$3:$D$3000, panel!$K$2, data!$B$3:$B$3000, B$2, data!$E$3:$E$3000, $A12)-SUMIFS(data!$F$3:$F$3000, data!$D$3:$D$3000, panel!$K$2, data!$B$3:$B$3000, B$2, data!$E$3:$E$3000, $A12)</f>
        <v>0</v>
      </c>
      <c r="C12" s="134">
        <f>SUMIFS(data!$G$3:$G$3000, data!$D$3:$D$3000, panel!$K$2, data!$B$3:$B$3000, C$2, data!$E$3:$E$3000, $A12)-SUMIFS(data!$F$3:$F$3000, data!$D$3:$D$3000, panel!$K$2, data!$B$3:$B$3000, C$2, data!$E$3:$E$3000, $A12)</f>
        <v>0</v>
      </c>
      <c r="D12" s="134">
        <f>SUMIFS(data!$G$3:$G$3000, data!$D$3:$D$3000, panel!$K$2, data!$B$3:$B$3000, D$2, data!$E$3:$E$3000, $A12)-SUMIFS(data!$F$3:$F$3000, data!$D$3:$D$3000, panel!$K$2, data!$B$3:$B$3000, D$2, data!$E$3:$E$3000, $A12)</f>
        <v>0</v>
      </c>
      <c r="E12" s="134">
        <f>SUMIFS(data!$G$3:$G$3000, data!$D$3:$D$3000, panel!$K$2, data!$B$3:$B$3000, E$2, data!$E$3:$E$3000, $A12)-SUMIFS(data!$F$3:$F$3000, data!$D$3:$D$3000, panel!$K$2, data!$B$3:$B$3000, E$2, data!$E$3:$E$3000, $A12)</f>
        <v>0</v>
      </c>
      <c r="F12" s="134">
        <f>SUMIFS(data!$G$3:$G$3000, data!$D$3:$D$3000, panel!$K$2, data!$B$3:$B$3000, F$2, data!$E$3:$E$3000, $A12)-SUMIFS(data!$F$3:$F$3000, data!$D$3:$D$3000, panel!$K$2, data!$B$3:$B$3000, F$2, data!$E$3:$E$3000, $A12)</f>
        <v>0</v>
      </c>
      <c r="G12" s="134">
        <f>SUMIFS(data!$G$3:$G$3000, data!$D$3:$D$3000, panel!$K$2, data!$B$3:$B$3000, G$2, data!$E$3:$E$3000, $A12)-SUMIFS(data!$F$3:$F$3000, data!$D$3:$D$3000, panel!$K$2, data!$B$3:$B$3000, G$2, data!$E$3:$E$3000, $A12)</f>
        <v>0</v>
      </c>
      <c r="H12" s="134">
        <f>SUMIFS(data!$G$3:$G$3000, data!$D$3:$D$3000, panel!$K$2, data!$B$3:$B$3000, H$2, data!$E$3:$E$3000, $A12)-SUMIFS(data!$F$3:$F$3000, data!$D$3:$D$3000, panel!$K$2, data!$B$3:$B$3000, H$2, data!$E$3:$E$3000, $A12)</f>
        <v>0</v>
      </c>
      <c r="I12" s="134">
        <f>SUMIFS(data!$G$3:$G$3000, data!$D$3:$D$3000, panel!$K$2, data!$B$3:$B$3000, I$2, data!$E$3:$E$3000, $A12)-SUMIFS(data!$F$3:$F$3000, data!$D$3:$D$3000, panel!$K$2, data!$B$3:$B$3000, I$2, data!$E$3:$E$3000, $A12)</f>
        <v>0</v>
      </c>
      <c r="J12" s="134">
        <f>SUMIFS(data!$G$3:$G$3000, data!$D$3:$D$3000, panel!$K$2, data!$B$3:$B$3000, J$2, data!$E$3:$E$3000, $A12)-SUMIFS(data!$F$3:$F$3000, data!$D$3:$D$3000, panel!$K$2, data!$B$3:$B$3000, J$2, data!$E$3:$E$3000, $A12)</f>
        <v>0</v>
      </c>
      <c r="K12" s="134">
        <f>SUMIFS(data!$G$3:$G$3000, data!$D$3:$D$3000, panel!$K$2, data!$B$3:$B$3000, K$2, data!$E$3:$E$3000, $A12)-SUMIFS(data!$F$3:$F$3000, data!$D$3:$D$3000, panel!$K$2, data!$B$3:$B$3000, K$2, data!$E$3:$E$3000, $A12)</f>
        <v>0</v>
      </c>
      <c r="L12" s="134">
        <f>SUMIFS(data!$G$3:$G$3000, data!$D$3:$D$3000, panel!$K$2, data!$B$3:$B$3000, L$2, data!$E$3:$E$3000, $A12)-SUMIFS(data!$F$3:$F$3000, data!$D$3:$D$3000, panel!$K$2, data!$B$3:$B$3000, L$2, data!$E$3:$E$3000, $A12)</f>
        <v>0</v>
      </c>
      <c r="M12" s="134">
        <f>SUMIFS(data!$G$3:$G$3000, data!$D$3:$D$3000, panel!$K$2, data!$B$3:$B$3000, M$2, data!$E$3:$E$3000, $A12)-SUMIFS(data!$F$3:$F$3000, data!$D$3:$D$3000, panel!$K$2, data!$B$3:$B$3000, M$2, data!$E$3:$E$3000, $A12)</f>
        <v>0</v>
      </c>
      <c r="N12" s="135">
        <f t="shared" si="0"/>
        <v>0</v>
      </c>
      <c r="O12" s="15"/>
      <c r="P12" s="15"/>
      <c r="Q12" s="14"/>
    </row>
    <row r="13" spans="1:17">
      <c r="A13" s="30">
        <f>panel!K13</f>
        <v>0</v>
      </c>
      <c r="B13" s="134">
        <f>SUMIFS(data!$G$3:$G$3000, data!$D$3:$D$3000, panel!$K$2, data!$B$3:$B$3000, B$2, data!$E$3:$E$3000, $A13)-SUMIFS(data!$F$3:$F$3000, data!$D$3:$D$3000, panel!$K$2, data!$B$3:$B$3000, B$2, data!$E$3:$E$3000, $A13)</f>
        <v>0</v>
      </c>
      <c r="C13" s="134">
        <f>SUMIFS(data!$G$3:$G$3000, data!$D$3:$D$3000, panel!$K$2, data!$B$3:$B$3000, C$2, data!$E$3:$E$3000, $A13)-SUMIFS(data!$F$3:$F$3000, data!$D$3:$D$3000, panel!$K$2, data!$B$3:$B$3000, C$2, data!$E$3:$E$3000, $A13)</f>
        <v>0</v>
      </c>
      <c r="D13" s="134">
        <f>SUMIFS(data!$G$3:$G$3000, data!$D$3:$D$3000, panel!$K$2, data!$B$3:$B$3000, D$2, data!$E$3:$E$3000, $A13)-SUMIFS(data!$F$3:$F$3000, data!$D$3:$D$3000, panel!$K$2, data!$B$3:$B$3000, D$2, data!$E$3:$E$3000, $A13)</f>
        <v>0</v>
      </c>
      <c r="E13" s="134">
        <f>SUMIFS(data!$G$3:$G$3000, data!$D$3:$D$3000, panel!$K$2, data!$B$3:$B$3000, E$2, data!$E$3:$E$3000, $A13)-SUMIFS(data!$F$3:$F$3000, data!$D$3:$D$3000, panel!$K$2, data!$B$3:$B$3000, E$2, data!$E$3:$E$3000, $A13)</f>
        <v>0</v>
      </c>
      <c r="F13" s="134">
        <f>SUMIFS(data!$G$3:$G$3000, data!$D$3:$D$3000, panel!$K$2, data!$B$3:$B$3000, F$2, data!$E$3:$E$3000, $A13)-SUMIFS(data!$F$3:$F$3000, data!$D$3:$D$3000, panel!$K$2, data!$B$3:$B$3000, F$2, data!$E$3:$E$3000, $A13)</f>
        <v>0</v>
      </c>
      <c r="G13" s="134">
        <f>SUMIFS(data!$G$3:$G$3000, data!$D$3:$D$3000, panel!$K$2, data!$B$3:$B$3000, G$2, data!$E$3:$E$3000, $A13)-SUMIFS(data!$F$3:$F$3000, data!$D$3:$D$3000, panel!$K$2, data!$B$3:$B$3000, G$2, data!$E$3:$E$3000, $A13)</f>
        <v>0</v>
      </c>
      <c r="H13" s="134">
        <f>SUMIFS(data!$G$3:$G$3000, data!$D$3:$D$3000, panel!$K$2, data!$B$3:$B$3000, H$2, data!$E$3:$E$3000, $A13)-SUMIFS(data!$F$3:$F$3000, data!$D$3:$D$3000, panel!$K$2, data!$B$3:$B$3000, H$2, data!$E$3:$E$3000, $A13)</f>
        <v>0</v>
      </c>
      <c r="I13" s="134">
        <f>SUMIFS(data!$G$3:$G$3000, data!$D$3:$D$3000, panel!$K$2, data!$B$3:$B$3000, I$2, data!$E$3:$E$3000, $A13)-SUMIFS(data!$F$3:$F$3000, data!$D$3:$D$3000, panel!$K$2, data!$B$3:$B$3000, I$2, data!$E$3:$E$3000, $A13)</f>
        <v>0</v>
      </c>
      <c r="J13" s="134">
        <f>SUMIFS(data!$G$3:$G$3000, data!$D$3:$D$3000, panel!$K$2, data!$B$3:$B$3000, J$2, data!$E$3:$E$3000, $A13)-SUMIFS(data!$F$3:$F$3000, data!$D$3:$D$3000, panel!$K$2, data!$B$3:$B$3000, J$2, data!$E$3:$E$3000, $A13)</f>
        <v>0</v>
      </c>
      <c r="K13" s="134">
        <f>SUMIFS(data!$G$3:$G$3000, data!$D$3:$D$3000, panel!$K$2, data!$B$3:$B$3000, K$2, data!$E$3:$E$3000, $A13)-SUMIFS(data!$F$3:$F$3000, data!$D$3:$D$3000, panel!$K$2, data!$B$3:$B$3000, K$2, data!$E$3:$E$3000, $A13)</f>
        <v>0</v>
      </c>
      <c r="L13" s="134">
        <f>SUMIFS(data!$G$3:$G$3000, data!$D$3:$D$3000, panel!$K$2, data!$B$3:$B$3000, L$2, data!$E$3:$E$3000, $A13)-SUMIFS(data!$F$3:$F$3000, data!$D$3:$D$3000, panel!$K$2, data!$B$3:$B$3000, L$2, data!$E$3:$E$3000, $A13)</f>
        <v>0</v>
      </c>
      <c r="M13" s="134">
        <f>SUMIFS(data!$G$3:$G$3000, data!$D$3:$D$3000, panel!$K$2, data!$B$3:$B$3000, M$2, data!$E$3:$E$3000, $A13)-SUMIFS(data!$F$3:$F$3000, data!$D$3:$D$3000, panel!$K$2, data!$B$3:$B$3000, M$2, data!$E$3:$E$3000, $A13)</f>
        <v>0</v>
      </c>
      <c r="N13" s="135">
        <f t="shared" si="0"/>
        <v>0</v>
      </c>
      <c r="O13" s="15"/>
      <c r="P13" s="15"/>
      <c r="Q13" s="14"/>
    </row>
    <row r="14" spans="1:17">
      <c r="A14" s="30">
        <f>panel!K14</f>
        <v>0</v>
      </c>
      <c r="B14" s="134">
        <f>SUMIFS(data!$G$3:$G$3000, data!$D$3:$D$3000, panel!$K$2, data!$B$3:$B$3000, B$2, data!$E$3:$E$3000, $A14)-SUMIFS(data!$F$3:$F$3000, data!$D$3:$D$3000, panel!$K$2, data!$B$3:$B$3000, B$2, data!$E$3:$E$3000, $A14)</f>
        <v>0</v>
      </c>
      <c r="C14" s="134">
        <f>SUMIFS(data!$G$3:$G$3000, data!$D$3:$D$3000, panel!$K$2, data!$B$3:$B$3000, C$2, data!$E$3:$E$3000, $A14)-SUMIFS(data!$F$3:$F$3000, data!$D$3:$D$3000, panel!$K$2, data!$B$3:$B$3000, C$2, data!$E$3:$E$3000, $A14)</f>
        <v>0</v>
      </c>
      <c r="D14" s="134">
        <f>SUMIFS(data!$G$3:$G$3000, data!$D$3:$D$3000, panel!$K$2, data!$B$3:$B$3000, D$2, data!$E$3:$E$3000, $A14)-SUMIFS(data!$F$3:$F$3000, data!$D$3:$D$3000, panel!$K$2, data!$B$3:$B$3000, D$2, data!$E$3:$E$3000, $A14)</f>
        <v>0</v>
      </c>
      <c r="E14" s="134">
        <f>SUMIFS(data!$G$3:$G$3000, data!$D$3:$D$3000, panel!$K$2, data!$B$3:$B$3000, E$2, data!$E$3:$E$3000, $A14)-SUMIFS(data!$F$3:$F$3000, data!$D$3:$D$3000, panel!$K$2, data!$B$3:$B$3000, E$2, data!$E$3:$E$3000, $A14)</f>
        <v>0</v>
      </c>
      <c r="F14" s="134">
        <f>SUMIFS(data!$G$3:$G$3000, data!$D$3:$D$3000, panel!$K$2, data!$B$3:$B$3000, F$2, data!$E$3:$E$3000, $A14)-SUMIFS(data!$F$3:$F$3000, data!$D$3:$D$3000, panel!$K$2, data!$B$3:$B$3000, F$2, data!$E$3:$E$3000, $A14)</f>
        <v>0</v>
      </c>
      <c r="G14" s="134">
        <f>SUMIFS(data!$G$3:$G$3000, data!$D$3:$D$3000, panel!$K$2, data!$B$3:$B$3000, G$2, data!$E$3:$E$3000, $A14)-SUMIFS(data!$F$3:$F$3000, data!$D$3:$D$3000, panel!$K$2, data!$B$3:$B$3000, G$2, data!$E$3:$E$3000, $A14)</f>
        <v>0</v>
      </c>
      <c r="H14" s="134">
        <f>SUMIFS(data!$G$3:$G$3000, data!$D$3:$D$3000, panel!$K$2, data!$B$3:$B$3000, H$2, data!$E$3:$E$3000, $A14)-SUMIFS(data!$F$3:$F$3000, data!$D$3:$D$3000, panel!$K$2, data!$B$3:$B$3000, H$2, data!$E$3:$E$3000, $A14)</f>
        <v>0</v>
      </c>
      <c r="I14" s="134">
        <f>SUMIFS(data!$G$3:$G$3000, data!$D$3:$D$3000, panel!$K$2, data!$B$3:$B$3000, I$2, data!$E$3:$E$3000, $A14)-SUMIFS(data!$F$3:$F$3000, data!$D$3:$D$3000, panel!$K$2, data!$B$3:$B$3000, I$2, data!$E$3:$E$3000, $A14)</f>
        <v>0</v>
      </c>
      <c r="J14" s="134">
        <f>SUMIFS(data!$G$3:$G$3000, data!$D$3:$D$3000, panel!$K$2, data!$B$3:$B$3000, J$2, data!$E$3:$E$3000, $A14)-SUMIFS(data!$F$3:$F$3000, data!$D$3:$D$3000, panel!$K$2, data!$B$3:$B$3000, J$2, data!$E$3:$E$3000, $A14)</f>
        <v>0</v>
      </c>
      <c r="K14" s="134">
        <f>SUMIFS(data!$G$3:$G$3000, data!$D$3:$D$3000, panel!$K$2, data!$B$3:$B$3000, K$2, data!$E$3:$E$3000, $A14)-SUMIFS(data!$F$3:$F$3000, data!$D$3:$D$3000, panel!$K$2, data!$B$3:$B$3000, K$2, data!$E$3:$E$3000, $A14)</f>
        <v>0</v>
      </c>
      <c r="L14" s="134">
        <f>SUMIFS(data!$G$3:$G$3000, data!$D$3:$D$3000, panel!$K$2, data!$B$3:$B$3000, L$2, data!$E$3:$E$3000, $A14)-SUMIFS(data!$F$3:$F$3000, data!$D$3:$D$3000, panel!$K$2, data!$B$3:$B$3000, L$2, data!$E$3:$E$3000, $A14)</f>
        <v>0</v>
      </c>
      <c r="M14" s="134">
        <f>SUMIFS(data!$G$3:$G$3000, data!$D$3:$D$3000, panel!$K$2, data!$B$3:$B$3000, M$2, data!$E$3:$E$3000, $A14)-SUMIFS(data!$F$3:$F$3000, data!$D$3:$D$3000, panel!$K$2, data!$B$3:$B$3000, M$2, data!$E$3:$E$3000, $A14)</f>
        <v>0</v>
      </c>
      <c r="N14" s="135">
        <f t="shared" si="0"/>
        <v>0</v>
      </c>
      <c r="O14" s="15"/>
      <c r="P14" s="15"/>
      <c r="Q14" s="14"/>
    </row>
    <row r="15" spans="1:17">
      <c r="A15" s="30">
        <f>panel!K15</f>
        <v>0</v>
      </c>
      <c r="B15" s="134">
        <f>SUMIFS(data!$G$3:$G$3000, data!$D$3:$D$3000, panel!$K$2, data!$B$3:$B$3000, B$2, data!$E$3:$E$3000, $A15)-SUMIFS(data!$F$3:$F$3000, data!$D$3:$D$3000, panel!$K$2, data!$B$3:$B$3000, B$2, data!$E$3:$E$3000, $A15)</f>
        <v>0</v>
      </c>
      <c r="C15" s="134">
        <f>SUMIFS(data!$G$3:$G$3000, data!$D$3:$D$3000, panel!$K$2, data!$B$3:$B$3000, C$2, data!$E$3:$E$3000, $A15)-SUMIFS(data!$F$3:$F$3000, data!$D$3:$D$3000, panel!$K$2, data!$B$3:$B$3000, C$2, data!$E$3:$E$3000, $A15)</f>
        <v>0</v>
      </c>
      <c r="D15" s="134">
        <f>SUMIFS(data!$G$3:$G$3000, data!$D$3:$D$3000, panel!$K$2, data!$B$3:$B$3000, D$2, data!$E$3:$E$3000, $A15)-SUMIFS(data!$F$3:$F$3000, data!$D$3:$D$3000, panel!$K$2, data!$B$3:$B$3000, D$2, data!$E$3:$E$3000, $A15)</f>
        <v>0</v>
      </c>
      <c r="E15" s="134">
        <f>SUMIFS(data!$G$3:$G$3000, data!$D$3:$D$3000, panel!$K$2, data!$B$3:$B$3000, E$2, data!$E$3:$E$3000, $A15)-SUMIFS(data!$F$3:$F$3000, data!$D$3:$D$3000, panel!$K$2, data!$B$3:$B$3000, E$2, data!$E$3:$E$3000, $A15)</f>
        <v>0</v>
      </c>
      <c r="F15" s="134">
        <f>SUMIFS(data!$G$3:$G$3000, data!$D$3:$D$3000, panel!$K$2, data!$B$3:$B$3000, F$2, data!$E$3:$E$3000, $A15)-SUMIFS(data!$F$3:$F$3000, data!$D$3:$D$3000, panel!$K$2, data!$B$3:$B$3000, F$2, data!$E$3:$E$3000, $A15)</f>
        <v>0</v>
      </c>
      <c r="G15" s="134">
        <f>SUMIFS(data!$G$3:$G$3000, data!$D$3:$D$3000, panel!$K$2, data!$B$3:$B$3000, G$2, data!$E$3:$E$3000, $A15)-SUMIFS(data!$F$3:$F$3000, data!$D$3:$D$3000, panel!$K$2, data!$B$3:$B$3000, G$2, data!$E$3:$E$3000, $A15)</f>
        <v>0</v>
      </c>
      <c r="H15" s="134">
        <f>SUMIFS(data!$G$3:$G$3000, data!$D$3:$D$3000, panel!$K$2, data!$B$3:$B$3000, H$2, data!$E$3:$E$3000, $A15)-SUMIFS(data!$F$3:$F$3000, data!$D$3:$D$3000, panel!$K$2, data!$B$3:$B$3000, H$2, data!$E$3:$E$3000, $A15)</f>
        <v>0</v>
      </c>
      <c r="I15" s="134">
        <f>SUMIFS(data!$G$3:$G$3000, data!$D$3:$D$3000, panel!$K$2, data!$B$3:$B$3000, I$2, data!$E$3:$E$3000, $A15)-SUMIFS(data!$F$3:$F$3000, data!$D$3:$D$3000, panel!$K$2, data!$B$3:$B$3000, I$2, data!$E$3:$E$3000, $A15)</f>
        <v>0</v>
      </c>
      <c r="J15" s="134">
        <f>SUMIFS(data!$G$3:$G$3000, data!$D$3:$D$3000, panel!$K$2, data!$B$3:$B$3000, J$2, data!$E$3:$E$3000, $A15)-SUMIFS(data!$F$3:$F$3000, data!$D$3:$D$3000, panel!$K$2, data!$B$3:$B$3000, J$2, data!$E$3:$E$3000, $A15)</f>
        <v>0</v>
      </c>
      <c r="K15" s="134">
        <f>SUMIFS(data!$G$3:$G$3000, data!$D$3:$D$3000, panel!$K$2, data!$B$3:$B$3000, K$2, data!$E$3:$E$3000, $A15)-SUMIFS(data!$F$3:$F$3000, data!$D$3:$D$3000, panel!$K$2, data!$B$3:$B$3000, K$2, data!$E$3:$E$3000, $A15)</f>
        <v>0</v>
      </c>
      <c r="L15" s="134">
        <f>SUMIFS(data!$G$3:$G$3000, data!$D$3:$D$3000, panel!$K$2, data!$B$3:$B$3000, L$2, data!$E$3:$E$3000, $A15)-SUMIFS(data!$F$3:$F$3000, data!$D$3:$D$3000, panel!$K$2, data!$B$3:$B$3000, L$2, data!$E$3:$E$3000, $A15)</f>
        <v>0</v>
      </c>
      <c r="M15" s="134">
        <f>SUMIFS(data!$G$3:$G$3000, data!$D$3:$D$3000, panel!$K$2, data!$B$3:$B$3000, M$2, data!$E$3:$E$3000, $A15)-SUMIFS(data!$F$3:$F$3000, data!$D$3:$D$3000, panel!$K$2, data!$B$3:$B$3000, M$2, data!$E$3:$E$3000, $A15)</f>
        <v>0</v>
      </c>
      <c r="N15" s="135">
        <f t="shared" si="0"/>
        <v>0</v>
      </c>
      <c r="O15" s="15"/>
      <c r="P15" s="15"/>
      <c r="Q15" s="14"/>
    </row>
    <row r="16" spans="1:17">
      <c r="A16" s="30">
        <f>panel!K16</f>
        <v>0</v>
      </c>
      <c r="B16" s="134">
        <f>SUMIFS(data!$G$3:$G$3000, data!$D$3:$D$3000, panel!$K$2, data!$B$3:$B$3000, B$2, data!$E$3:$E$3000, $A16)-SUMIFS(data!$F$3:$F$3000, data!$D$3:$D$3000, panel!$K$2, data!$B$3:$B$3000, B$2, data!$E$3:$E$3000, $A16)</f>
        <v>0</v>
      </c>
      <c r="C16" s="134">
        <f>SUMIFS(data!$G$3:$G$3000, data!$D$3:$D$3000, panel!$K$2, data!$B$3:$B$3000, C$2, data!$E$3:$E$3000, $A16)-SUMIFS(data!$F$3:$F$3000, data!$D$3:$D$3000, panel!$K$2, data!$B$3:$B$3000, C$2, data!$E$3:$E$3000, $A16)</f>
        <v>0</v>
      </c>
      <c r="D16" s="134">
        <f>SUMIFS(data!$G$3:$G$3000, data!$D$3:$D$3000, panel!$K$2, data!$B$3:$B$3000, D$2, data!$E$3:$E$3000, $A16)-SUMIFS(data!$F$3:$F$3000, data!$D$3:$D$3000, panel!$K$2, data!$B$3:$B$3000, D$2, data!$E$3:$E$3000, $A16)</f>
        <v>0</v>
      </c>
      <c r="E16" s="134">
        <f>SUMIFS(data!$G$3:$G$3000, data!$D$3:$D$3000, panel!$K$2, data!$B$3:$B$3000, E$2, data!$E$3:$E$3000, $A16)-SUMIFS(data!$F$3:$F$3000, data!$D$3:$D$3000, panel!$K$2, data!$B$3:$B$3000, E$2, data!$E$3:$E$3000, $A16)</f>
        <v>0</v>
      </c>
      <c r="F16" s="134">
        <f>SUMIFS(data!$G$3:$G$3000, data!$D$3:$D$3000, panel!$K$2, data!$B$3:$B$3000, F$2, data!$E$3:$E$3000, $A16)-SUMIFS(data!$F$3:$F$3000, data!$D$3:$D$3000, panel!$K$2, data!$B$3:$B$3000, F$2, data!$E$3:$E$3000, $A16)</f>
        <v>0</v>
      </c>
      <c r="G16" s="134">
        <f>SUMIFS(data!$G$3:$G$3000, data!$D$3:$D$3000, panel!$K$2, data!$B$3:$B$3000, G$2, data!$E$3:$E$3000, $A16)-SUMIFS(data!$F$3:$F$3000, data!$D$3:$D$3000, panel!$K$2, data!$B$3:$B$3000, G$2, data!$E$3:$E$3000, $A16)</f>
        <v>0</v>
      </c>
      <c r="H16" s="134">
        <f>SUMIFS(data!$G$3:$G$3000, data!$D$3:$D$3000, panel!$K$2, data!$B$3:$B$3000, H$2, data!$E$3:$E$3000, $A16)-SUMIFS(data!$F$3:$F$3000, data!$D$3:$D$3000, panel!$K$2, data!$B$3:$B$3000, H$2, data!$E$3:$E$3000, $A16)</f>
        <v>0</v>
      </c>
      <c r="I16" s="134">
        <f>SUMIFS(data!$G$3:$G$3000, data!$D$3:$D$3000, panel!$K$2, data!$B$3:$B$3000, I$2, data!$E$3:$E$3000, $A16)-SUMIFS(data!$F$3:$F$3000, data!$D$3:$D$3000, panel!$K$2, data!$B$3:$B$3000, I$2, data!$E$3:$E$3000, $A16)</f>
        <v>0</v>
      </c>
      <c r="J16" s="134">
        <f>SUMIFS(data!$G$3:$G$3000, data!$D$3:$D$3000, panel!$K$2, data!$B$3:$B$3000, J$2, data!$E$3:$E$3000, $A16)-SUMIFS(data!$F$3:$F$3000, data!$D$3:$D$3000, panel!$K$2, data!$B$3:$B$3000, J$2, data!$E$3:$E$3000, $A16)</f>
        <v>0</v>
      </c>
      <c r="K16" s="134">
        <f>SUMIFS(data!$G$3:$G$3000, data!$D$3:$D$3000, panel!$K$2, data!$B$3:$B$3000, K$2, data!$E$3:$E$3000, $A16)-SUMIFS(data!$F$3:$F$3000, data!$D$3:$D$3000, panel!$K$2, data!$B$3:$B$3000, K$2, data!$E$3:$E$3000, $A16)</f>
        <v>0</v>
      </c>
      <c r="L16" s="134">
        <f>SUMIFS(data!$G$3:$G$3000, data!$D$3:$D$3000, panel!$K$2, data!$B$3:$B$3000, L$2, data!$E$3:$E$3000, $A16)-SUMIFS(data!$F$3:$F$3000, data!$D$3:$D$3000, panel!$K$2, data!$B$3:$B$3000, L$2, data!$E$3:$E$3000, $A16)</f>
        <v>0</v>
      </c>
      <c r="M16" s="134">
        <f>SUMIFS(data!$G$3:$G$3000, data!$D$3:$D$3000, panel!$K$2, data!$B$3:$B$3000, M$2, data!$E$3:$E$3000, $A16)-SUMIFS(data!$F$3:$F$3000, data!$D$3:$D$3000, panel!$K$2, data!$B$3:$B$3000, M$2, data!$E$3:$E$3000, $A16)</f>
        <v>0</v>
      </c>
      <c r="N16" s="135">
        <f t="shared" si="0"/>
        <v>0</v>
      </c>
      <c r="O16" s="15"/>
      <c r="P16" s="15"/>
      <c r="Q16" s="14"/>
    </row>
    <row r="17" spans="1:17" ht="15" thickBot="1">
      <c r="A17" s="13" t="s">
        <v>21</v>
      </c>
      <c r="B17" s="136">
        <f t="shared" ref="B17:M17" si="1">SUM(B3:B16)</f>
        <v>0</v>
      </c>
      <c r="C17" s="136">
        <f t="shared" si="1"/>
        <v>0</v>
      </c>
      <c r="D17" s="136">
        <f t="shared" si="1"/>
        <v>0</v>
      </c>
      <c r="E17" s="136">
        <f t="shared" si="1"/>
        <v>0</v>
      </c>
      <c r="F17" s="136">
        <f t="shared" si="1"/>
        <v>0</v>
      </c>
      <c r="G17" s="136">
        <f t="shared" si="1"/>
        <v>0</v>
      </c>
      <c r="H17" s="136">
        <f t="shared" si="1"/>
        <v>0</v>
      </c>
      <c r="I17" s="136">
        <f t="shared" si="1"/>
        <v>0</v>
      </c>
      <c r="J17" s="136">
        <f t="shared" si="1"/>
        <v>0</v>
      </c>
      <c r="K17" s="136">
        <f t="shared" si="1"/>
        <v>0</v>
      </c>
      <c r="L17" s="136">
        <f t="shared" si="1"/>
        <v>0</v>
      </c>
      <c r="M17" s="136">
        <f t="shared" si="1"/>
        <v>0</v>
      </c>
      <c r="N17" s="137">
        <f>SUM(B17:M17)</f>
        <v>0</v>
      </c>
      <c r="O17" s="14"/>
      <c r="P17" s="15"/>
      <c r="Q17" s="14"/>
    </row>
    <row r="18" spans="1:17" ht="15" thickTop="1">
      <c r="A18" s="10" t="s">
        <v>33</v>
      </c>
      <c r="B18" s="138" t="s">
        <v>31</v>
      </c>
      <c r="C18" s="138" t="s">
        <v>46</v>
      </c>
      <c r="D18" s="138" t="s">
        <v>22</v>
      </c>
      <c r="E18" s="138" t="s">
        <v>23</v>
      </c>
      <c r="F18" s="138" t="s">
        <v>24</v>
      </c>
      <c r="G18" s="138" t="s">
        <v>25</v>
      </c>
      <c r="H18" s="138" t="s">
        <v>26</v>
      </c>
      <c r="I18" s="138" t="s">
        <v>47</v>
      </c>
      <c r="J18" s="138" t="s">
        <v>27</v>
      </c>
      <c r="K18" s="138" t="s">
        <v>28</v>
      </c>
      <c r="L18" s="138" t="s">
        <v>29</v>
      </c>
      <c r="M18" s="138" t="s">
        <v>30</v>
      </c>
      <c r="N18" s="139" t="s">
        <v>21</v>
      </c>
      <c r="O18" s="14"/>
      <c r="P18" s="15"/>
      <c r="Q18" s="14"/>
    </row>
    <row r="19" spans="1:17">
      <c r="A19" s="9">
        <f>panel!L3</f>
        <v>0</v>
      </c>
      <c r="B19" s="134">
        <f>SUMIFS(data!$G$3:$G$3000, data!$D$3:$D$3000, panel!$L$2, data!$B$3:$B$3000, B$18, data!$E$3:$E$3000, $A19)-SUMIFS(data!$F$3:$F$3000, data!$D$3:$D$3000, panel!$L$2, data!$B$3:$B$3000, B$18, data!$E$3:$E$3000, $A19)</f>
        <v>0</v>
      </c>
      <c r="C19" s="134">
        <f>SUMIFS(data!$G$3:$G$3000, data!$D$3:$D$3000, panel!$L$2, data!$B$3:$B$3000, C$18, data!$E$3:$E$3000, $A19)-SUMIFS(data!$F$3:$F$3000, data!$D$3:$D$3000, panel!$L$2, data!$B$3:$B$3000, C$18, data!$E$3:$E$3000, $A19)</f>
        <v>0</v>
      </c>
      <c r="D19" s="134">
        <f>SUMIFS(data!$G$3:$G$3000, data!$D$3:$D$3000, panel!$L$2, data!$B$3:$B$3000, D$18, data!$E$3:$E$3000, $A19)-SUMIFS(data!$F$3:$F$3000, data!$D$3:$D$3000, panel!$L$2, data!$B$3:$B$3000, D$18, data!$E$3:$E$3000, $A19)</f>
        <v>0</v>
      </c>
      <c r="E19" s="134">
        <f>SUMIFS(data!$G$3:$G$3000, data!$D$3:$D$3000, panel!$L$2, data!$B$3:$B$3000, E$18, data!$E$3:$E$3000, $A19)-SUMIFS(data!$F$3:$F$3000, data!$D$3:$D$3000, panel!$L$2, data!$B$3:$B$3000, E$18, data!$E$3:$E$3000, $A19)</f>
        <v>0</v>
      </c>
      <c r="F19" s="134">
        <f>SUMIFS(data!$G$3:$G$3000, data!$D$3:$D$3000, panel!$L$2, data!$B$3:$B$3000, F$18, data!$E$3:$E$3000, $A19)-SUMIFS(data!$F$3:$F$3000, data!$D$3:$D$3000, panel!$L$2, data!$B$3:$B$3000, F$18, data!$E$3:$E$3000, $A19)</f>
        <v>0</v>
      </c>
      <c r="G19" s="134">
        <f>SUMIFS(data!$G$3:$G$3000, data!$D$3:$D$3000, panel!$L$2, data!$B$3:$B$3000, G$18, data!$E$3:$E$3000, $A19)-SUMIFS(data!$F$3:$F$3000, data!$D$3:$D$3000, panel!$L$2, data!$B$3:$B$3000, G$18, data!$E$3:$E$3000, $A19)</f>
        <v>0</v>
      </c>
      <c r="H19" s="134">
        <f>SUMIFS(data!$G$3:$G$3000, data!$D$3:$D$3000, panel!$L$2, data!$B$3:$B$3000, H$18, data!$E$3:$E$3000, $A19)-SUMIFS(data!$F$3:$F$3000, data!$D$3:$D$3000, panel!$L$2, data!$B$3:$B$3000, H$18, data!$E$3:$E$3000, $A19)</f>
        <v>0</v>
      </c>
      <c r="I19" s="134">
        <f>SUMIFS(data!$G$3:$G$3000, data!$D$3:$D$3000, panel!$L$2, data!$B$3:$B$3000, I$18, data!$E$3:$E$3000, $A19)-SUMIFS(data!$F$3:$F$3000, data!$D$3:$D$3000, panel!$L$2, data!$B$3:$B$3000, I$18, data!$E$3:$E$3000, $A19)</f>
        <v>0</v>
      </c>
      <c r="J19" s="134">
        <f>SUMIFS(data!$G$3:$G$3000, data!$D$3:$D$3000, panel!$L$2, data!$B$3:$B$3000, J$18, data!$E$3:$E$3000, $A19)-SUMIFS(data!$F$3:$F$3000, data!$D$3:$D$3000, panel!$L$2, data!$B$3:$B$3000, J$18, data!$E$3:$E$3000, $A19)</f>
        <v>0</v>
      </c>
      <c r="K19" s="134">
        <f>SUMIFS(data!$G$3:$G$3000, data!$D$3:$D$3000, panel!$L$2, data!$B$3:$B$3000, K$18, data!$E$3:$E$3000, $A19)-SUMIFS(data!$F$3:$F$3000, data!$D$3:$D$3000, panel!$L$2, data!$B$3:$B$3000, K$18, data!$E$3:$E$3000, $A19)</f>
        <v>0</v>
      </c>
      <c r="L19" s="134">
        <f>SUMIFS(data!$G$3:$G$3000, data!$D$3:$D$3000, panel!$L$2, data!$B$3:$B$3000, L$18, data!$E$3:$E$3000, $A19)-SUMIFS(data!$F$3:$F$3000, data!$D$3:$D$3000, panel!$L$2, data!$B$3:$B$3000, L$18, data!$E$3:$E$3000, $A19)</f>
        <v>0</v>
      </c>
      <c r="M19" s="134">
        <f>SUMIFS(data!$G$3:$G$3000, data!$D$3:$D$3000, panel!$L$2, data!$B$3:$B$3000, M$18, data!$E$3:$E$3000, $A19)-SUMIFS(data!$F$3:$F$3000, data!$D$3:$D$3000, panel!$L$2, data!$B$3:$B$3000, M$18, data!$E$3:$E$3000, $A19)</f>
        <v>0</v>
      </c>
      <c r="N19" s="135">
        <f t="shared" ref="N19:N32" si="2">SUM(B19:M19)</f>
        <v>0</v>
      </c>
      <c r="O19" s="14"/>
      <c r="P19" s="15"/>
      <c r="Q19" s="14"/>
    </row>
    <row r="20" spans="1:17">
      <c r="A20" s="9">
        <f>panel!L4</f>
        <v>0</v>
      </c>
      <c r="B20" s="134">
        <f>SUMIFS(data!$G$3:$G$3000, data!$D$3:$D$3000, panel!$L$2, data!$B$3:$B$3000, B$18, data!$E$3:$E$3000, $A20)-SUMIFS(data!$F$3:$F$3000, data!$D$3:$D$3000, panel!$L$2, data!$B$3:$B$3000, B$18, data!$E$3:$E$3000, $A20)</f>
        <v>0</v>
      </c>
      <c r="C20" s="134">
        <f>SUMIFS(data!$G$3:$G$3000, data!$D$3:$D$3000, panel!$L$2, data!$B$3:$B$3000, C$18, data!$E$3:$E$3000, $A20)-SUMIFS(data!$F$3:$F$3000, data!$D$3:$D$3000, panel!$L$2, data!$B$3:$B$3000, C$18, data!$E$3:$E$3000, $A20)</f>
        <v>0</v>
      </c>
      <c r="D20" s="134">
        <f>SUMIFS(data!$G$3:$G$3000, data!$D$3:$D$3000, panel!$L$2, data!$B$3:$B$3000, D$18, data!$E$3:$E$3000, $A20)-SUMIFS(data!$F$3:$F$3000, data!$D$3:$D$3000, panel!$L$2, data!$B$3:$B$3000, D$18, data!$E$3:$E$3000, $A20)</f>
        <v>0</v>
      </c>
      <c r="E20" s="134">
        <f>SUMIFS(data!$G$3:$G$3000, data!$D$3:$D$3000, panel!$L$2, data!$B$3:$B$3000, E$18, data!$E$3:$E$3000, $A20)-SUMIFS(data!$F$3:$F$3000, data!$D$3:$D$3000, panel!$L$2, data!$B$3:$B$3000, E$18, data!$E$3:$E$3000, $A20)</f>
        <v>0</v>
      </c>
      <c r="F20" s="134">
        <f>SUMIFS(data!$G$3:$G$3000, data!$D$3:$D$3000, panel!$L$2, data!$B$3:$B$3000, F$18, data!$E$3:$E$3000, $A20)-SUMIFS(data!$F$3:$F$3000, data!$D$3:$D$3000, panel!$L$2, data!$B$3:$B$3000, F$18, data!$E$3:$E$3000, $A20)</f>
        <v>0</v>
      </c>
      <c r="G20" s="134">
        <f>SUMIFS(data!$G$3:$G$3000, data!$D$3:$D$3000, panel!$L$2, data!$B$3:$B$3000, G$18, data!$E$3:$E$3000, $A20)-SUMIFS(data!$F$3:$F$3000, data!$D$3:$D$3000, panel!$L$2, data!$B$3:$B$3000, G$18, data!$E$3:$E$3000, $A20)</f>
        <v>0</v>
      </c>
      <c r="H20" s="134">
        <f>SUMIFS(data!$G$3:$G$3000, data!$D$3:$D$3000, panel!$L$2, data!$B$3:$B$3000, H$18, data!$E$3:$E$3000, $A20)-SUMIFS(data!$F$3:$F$3000, data!$D$3:$D$3000, panel!$L$2, data!$B$3:$B$3000, H$18, data!$E$3:$E$3000, $A20)</f>
        <v>0</v>
      </c>
      <c r="I20" s="134">
        <f>SUMIFS(data!$G$3:$G$3000, data!$D$3:$D$3000, panel!$L$2, data!$B$3:$B$3000, I$18, data!$E$3:$E$3000, $A20)-SUMIFS(data!$F$3:$F$3000, data!$D$3:$D$3000, panel!$L$2, data!$B$3:$B$3000, I$18, data!$E$3:$E$3000, $A20)</f>
        <v>0</v>
      </c>
      <c r="J20" s="134">
        <f>SUMIFS(data!$G$3:$G$3000, data!$D$3:$D$3000, panel!$L$2, data!$B$3:$B$3000, J$18, data!$E$3:$E$3000, $A20)-SUMIFS(data!$F$3:$F$3000, data!$D$3:$D$3000, panel!$L$2, data!$B$3:$B$3000, J$18, data!$E$3:$E$3000, $A20)</f>
        <v>0</v>
      </c>
      <c r="K20" s="134">
        <f>SUMIFS(data!$G$3:$G$3000, data!$D$3:$D$3000, panel!$L$2, data!$B$3:$B$3000, K$18, data!$E$3:$E$3000, $A20)-SUMIFS(data!$F$3:$F$3000, data!$D$3:$D$3000, panel!$L$2, data!$B$3:$B$3000, K$18, data!$E$3:$E$3000, $A20)</f>
        <v>0</v>
      </c>
      <c r="L20" s="134">
        <f>SUMIFS(data!$G$3:$G$3000, data!$D$3:$D$3000, panel!$L$2, data!$B$3:$B$3000, L$18, data!$E$3:$E$3000, $A20)-SUMIFS(data!$F$3:$F$3000, data!$D$3:$D$3000, panel!$L$2, data!$B$3:$B$3000, L$18, data!$E$3:$E$3000, $A20)</f>
        <v>0</v>
      </c>
      <c r="M20" s="134">
        <f>SUMIFS(data!$G$3:$G$3000, data!$D$3:$D$3000, panel!$L$2, data!$B$3:$B$3000, M$18, data!$E$3:$E$3000, $A20)-SUMIFS(data!$F$3:$F$3000, data!$D$3:$D$3000, panel!$L$2, data!$B$3:$B$3000, M$18, data!$E$3:$E$3000, $A20)</f>
        <v>0</v>
      </c>
      <c r="N20" s="135">
        <f t="shared" si="2"/>
        <v>0</v>
      </c>
      <c r="O20" s="14"/>
      <c r="P20" s="15"/>
      <c r="Q20" s="14"/>
    </row>
    <row r="21" spans="1:17">
      <c r="A21" s="9">
        <f>panel!L5</f>
        <v>0</v>
      </c>
      <c r="B21" s="134">
        <f>SUMIFS(data!$G$3:$G$3000, data!$D$3:$D$3000, panel!$L$2, data!$B$3:$B$3000, B$18, data!$E$3:$E$3000, $A21)-SUMIFS(data!$F$3:$F$3000, data!$D$3:$D$3000, panel!$L$2, data!$B$3:$B$3000, B$18, data!$E$3:$E$3000, $A21)</f>
        <v>0</v>
      </c>
      <c r="C21" s="134">
        <f>SUMIFS(data!$G$3:$G$3000, data!$D$3:$D$3000, panel!$L$2, data!$B$3:$B$3000, C$18, data!$E$3:$E$3000, $A21)-SUMIFS(data!$F$3:$F$3000, data!$D$3:$D$3000, panel!$L$2, data!$B$3:$B$3000, C$18, data!$E$3:$E$3000, $A21)</f>
        <v>0</v>
      </c>
      <c r="D21" s="134">
        <f>SUMIFS(data!$G$3:$G$3000, data!$D$3:$D$3000, panel!$L$2, data!$B$3:$B$3000, D$18, data!$E$3:$E$3000, $A21)-SUMIFS(data!$F$3:$F$3000, data!$D$3:$D$3000, panel!$L$2, data!$B$3:$B$3000, D$18, data!$E$3:$E$3000, $A21)</f>
        <v>0</v>
      </c>
      <c r="E21" s="134">
        <f>SUMIFS(data!$G$3:$G$3000, data!$D$3:$D$3000, panel!$L$2, data!$B$3:$B$3000, E$18, data!$E$3:$E$3000, $A21)-SUMIFS(data!$F$3:$F$3000, data!$D$3:$D$3000, panel!$L$2, data!$B$3:$B$3000, E$18, data!$E$3:$E$3000, $A21)</f>
        <v>0</v>
      </c>
      <c r="F21" s="134">
        <f>SUMIFS(data!$G$3:$G$3000, data!$D$3:$D$3000, panel!$L$2, data!$B$3:$B$3000, F$18, data!$E$3:$E$3000, $A21)-SUMIFS(data!$F$3:$F$3000, data!$D$3:$D$3000, panel!$L$2, data!$B$3:$B$3000, F$18, data!$E$3:$E$3000, $A21)</f>
        <v>0</v>
      </c>
      <c r="G21" s="134">
        <f>SUMIFS(data!$G$3:$G$3000, data!$D$3:$D$3000, panel!$L$2, data!$B$3:$B$3000, G$18, data!$E$3:$E$3000, $A21)-SUMIFS(data!$F$3:$F$3000, data!$D$3:$D$3000, panel!$L$2, data!$B$3:$B$3000, G$18, data!$E$3:$E$3000, $A21)</f>
        <v>0</v>
      </c>
      <c r="H21" s="134">
        <f>SUMIFS(data!$G$3:$G$3000, data!$D$3:$D$3000, panel!$L$2, data!$B$3:$B$3000, H$18, data!$E$3:$E$3000, $A21)-SUMIFS(data!$F$3:$F$3000, data!$D$3:$D$3000, panel!$L$2, data!$B$3:$B$3000, H$18, data!$E$3:$E$3000, $A21)</f>
        <v>0</v>
      </c>
      <c r="I21" s="134">
        <f>SUMIFS(data!$G$3:$G$3000, data!$D$3:$D$3000, panel!$L$2, data!$B$3:$B$3000, I$18, data!$E$3:$E$3000, $A21)-SUMIFS(data!$F$3:$F$3000, data!$D$3:$D$3000, panel!$L$2, data!$B$3:$B$3000, I$18, data!$E$3:$E$3000, $A21)</f>
        <v>0</v>
      </c>
      <c r="J21" s="134">
        <f>SUMIFS(data!$G$3:$G$3000, data!$D$3:$D$3000, panel!$L$2, data!$B$3:$B$3000, J$18, data!$E$3:$E$3000, $A21)-SUMIFS(data!$F$3:$F$3000, data!$D$3:$D$3000, panel!$L$2, data!$B$3:$B$3000, J$18, data!$E$3:$E$3000, $A21)</f>
        <v>0</v>
      </c>
      <c r="K21" s="134">
        <f>SUMIFS(data!$G$3:$G$3000, data!$D$3:$D$3000, panel!$L$2, data!$B$3:$B$3000, K$18, data!$E$3:$E$3000, $A21)-SUMIFS(data!$F$3:$F$3000, data!$D$3:$D$3000, panel!$L$2, data!$B$3:$B$3000, K$18, data!$E$3:$E$3000, $A21)</f>
        <v>0</v>
      </c>
      <c r="L21" s="134">
        <f>SUMIFS(data!$G$3:$G$3000, data!$D$3:$D$3000, panel!$L$2, data!$B$3:$B$3000, L$18, data!$E$3:$E$3000, $A21)-SUMIFS(data!$F$3:$F$3000, data!$D$3:$D$3000, panel!$L$2, data!$B$3:$B$3000, L$18, data!$E$3:$E$3000, $A21)</f>
        <v>0</v>
      </c>
      <c r="M21" s="134">
        <f>SUMIFS(data!$G$3:$G$3000, data!$D$3:$D$3000, panel!$L$2, data!$B$3:$B$3000, M$18, data!$E$3:$E$3000, $A21)-SUMIFS(data!$F$3:$F$3000, data!$D$3:$D$3000, panel!$L$2, data!$B$3:$B$3000, M$18, data!$E$3:$E$3000, $A21)</f>
        <v>0</v>
      </c>
      <c r="N21" s="135">
        <f t="shared" si="2"/>
        <v>0</v>
      </c>
      <c r="O21" s="14"/>
      <c r="P21" s="15"/>
      <c r="Q21" s="14"/>
    </row>
    <row r="22" spans="1:17">
      <c r="A22" s="9">
        <f>panel!L6</f>
        <v>0</v>
      </c>
      <c r="B22" s="134">
        <f>SUMIFS(data!$G$3:$G$3000, data!$D$3:$D$3000, panel!$L$2, data!$B$3:$B$3000, B$18, data!$E$3:$E$3000, $A22)-SUMIFS(data!$F$3:$F$3000, data!$D$3:$D$3000, panel!$L$2, data!$B$3:$B$3000, B$18, data!$E$3:$E$3000, $A22)</f>
        <v>0</v>
      </c>
      <c r="C22" s="134">
        <f>SUMIFS(data!$G$3:$G$3000, data!$D$3:$D$3000, panel!$L$2, data!$B$3:$B$3000, C$18, data!$E$3:$E$3000, $A22)-SUMIFS(data!$F$3:$F$3000, data!$D$3:$D$3000, panel!$L$2, data!$B$3:$B$3000, C$18, data!$E$3:$E$3000, $A22)</f>
        <v>0</v>
      </c>
      <c r="D22" s="134">
        <f>SUMIFS(data!$G$3:$G$3000, data!$D$3:$D$3000, panel!$L$2, data!$B$3:$B$3000, D$18, data!$E$3:$E$3000, $A22)-SUMIFS(data!$F$3:$F$3000, data!$D$3:$D$3000, panel!$L$2, data!$B$3:$B$3000, D$18, data!$E$3:$E$3000, $A22)</f>
        <v>0</v>
      </c>
      <c r="E22" s="134">
        <f>SUMIFS(data!$G$3:$G$3000, data!$D$3:$D$3000, panel!$L$2, data!$B$3:$B$3000, E$18, data!$E$3:$E$3000, $A22)-SUMIFS(data!$F$3:$F$3000, data!$D$3:$D$3000, panel!$L$2, data!$B$3:$B$3000, E$18, data!$E$3:$E$3000, $A22)</f>
        <v>0</v>
      </c>
      <c r="F22" s="134">
        <f>SUMIFS(data!$G$3:$G$3000, data!$D$3:$D$3000, panel!$L$2, data!$B$3:$B$3000, F$18, data!$E$3:$E$3000, $A22)-SUMIFS(data!$F$3:$F$3000, data!$D$3:$D$3000, panel!$L$2, data!$B$3:$B$3000, F$18, data!$E$3:$E$3000, $A22)</f>
        <v>0</v>
      </c>
      <c r="G22" s="134">
        <f>SUMIFS(data!$G$3:$G$3000, data!$D$3:$D$3000, panel!$L$2, data!$B$3:$B$3000, G$18, data!$E$3:$E$3000, $A22)-SUMIFS(data!$F$3:$F$3000, data!$D$3:$D$3000, panel!$L$2, data!$B$3:$B$3000, G$18, data!$E$3:$E$3000, $A22)</f>
        <v>0</v>
      </c>
      <c r="H22" s="134">
        <f>SUMIFS(data!$G$3:$G$3000, data!$D$3:$D$3000, panel!$L$2, data!$B$3:$B$3000, H$18, data!$E$3:$E$3000, $A22)-SUMIFS(data!$F$3:$F$3000, data!$D$3:$D$3000, panel!$L$2, data!$B$3:$B$3000, H$18, data!$E$3:$E$3000, $A22)</f>
        <v>0</v>
      </c>
      <c r="I22" s="134">
        <f>SUMIFS(data!$G$3:$G$3000, data!$D$3:$D$3000, panel!$L$2, data!$B$3:$B$3000, I$18, data!$E$3:$E$3000, $A22)-SUMIFS(data!$F$3:$F$3000, data!$D$3:$D$3000, panel!$L$2, data!$B$3:$B$3000, I$18, data!$E$3:$E$3000, $A22)</f>
        <v>0</v>
      </c>
      <c r="J22" s="134">
        <f>SUMIFS(data!$G$3:$G$3000, data!$D$3:$D$3000, panel!$L$2, data!$B$3:$B$3000, J$18, data!$E$3:$E$3000, $A22)-SUMIFS(data!$F$3:$F$3000, data!$D$3:$D$3000, panel!$L$2, data!$B$3:$B$3000, J$18, data!$E$3:$E$3000, $A22)</f>
        <v>0</v>
      </c>
      <c r="K22" s="134">
        <f>SUMIFS(data!$G$3:$G$3000, data!$D$3:$D$3000, panel!$L$2, data!$B$3:$B$3000, K$18, data!$E$3:$E$3000, $A22)-SUMIFS(data!$F$3:$F$3000, data!$D$3:$D$3000, panel!$L$2, data!$B$3:$B$3000, K$18, data!$E$3:$E$3000, $A22)</f>
        <v>0</v>
      </c>
      <c r="L22" s="134">
        <f>SUMIFS(data!$G$3:$G$3000, data!$D$3:$D$3000, panel!$L$2, data!$B$3:$B$3000, L$18, data!$E$3:$E$3000, $A22)-SUMIFS(data!$F$3:$F$3000, data!$D$3:$D$3000, panel!$L$2, data!$B$3:$B$3000, L$18, data!$E$3:$E$3000, $A22)</f>
        <v>0</v>
      </c>
      <c r="M22" s="134">
        <f>SUMIFS(data!$G$3:$G$3000, data!$D$3:$D$3000, panel!$L$2, data!$B$3:$B$3000, M$18, data!$E$3:$E$3000, $A22)-SUMIFS(data!$F$3:$F$3000, data!$D$3:$D$3000, panel!$L$2, data!$B$3:$B$3000, M$18, data!$E$3:$E$3000, $A22)</f>
        <v>0</v>
      </c>
      <c r="N22" s="135">
        <f t="shared" si="2"/>
        <v>0</v>
      </c>
      <c r="O22" s="14"/>
      <c r="P22" s="15"/>
      <c r="Q22" s="15"/>
    </row>
    <row r="23" spans="1:17">
      <c r="A23" s="9">
        <f>panel!L7</f>
        <v>0</v>
      </c>
      <c r="B23" s="134">
        <f>SUMIFS(data!$G$3:$G$3000, data!$D$3:$D$3000, panel!$L$2, data!$B$3:$B$3000, B$18, data!$E$3:$E$3000, $A23)-SUMIFS(data!$F$3:$F$3000, data!$D$3:$D$3000, panel!$L$2, data!$B$3:$B$3000, B$18, data!$E$3:$E$3000, $A23)</f>
        <v>0</v>
      </c>
      <c r="C23" s="134">
        <f>SUMIFS(data!$G$3:$G$3000, data!$D$3:$D$3000, panel!$L$2, data!$B$3:$B$3000, C$18, data!$E$3:$E$3000, $A23)-SUMIFS(data!$F$3:$F$3000, data!$D$3:$D$3000, panel!$L$2, data!$B$3:$B$3000, C$18, data!$E$3:$E$3000, $A23)</f>
        <v>0</v>
      </c>
      <c r="D23" s="134">
        <f>SUMIFS(data!$G$3:$G$3000, data!$D$3:$D$3000, panel!$L$2, data!$B$3:$B$3000, D$18, data!$E$3:$E$3000, $A23)-SUMIFS(data!$F$3:$F$3000, data!$D$3:$D$3000, panel!$L$2, data!$B$3:$B$3000, D$18, data!$E$3:$E$3000, $A23)</f>
        <v>0</v>
      </c>
      <c r="E23" s="134">
        <f>SUMIFS(data!$G$3:$G$3000, data!$D$3:$D$3000, panel!$L$2, data!$B$3:$B$3000, E$18, data!$E$3:$E$3000, $A23)-SUMIFS(data!$F$3:$F$3000, data!$D$3:$D$3000, panel!$L$2, data!$B$3:$B$3000, E$18, data!$E$3:$E$3000, $A23)</f>
        <v>0</v>
      </c>
      <c r="F23" s="134">
        <f>SUMIFS(data!$G$3:$G$3000, data!$D$3:$D$3000, panel!$L$2, data!$B$3:$B$3000, F$18, data!$E$3:$E$3000, $A23)-SUMIFS(data!$F$3:$F$3000, data!$D$3:$D$3000, panel!$L$2, data!$B$3:$B$3000, F$18, data!$E$3:$E$3000, $A23)</f>
        <v>0</v>
      </c>
      <c r="G23" s="134">
        <f>SUMIFS(data!$G$3:$G$3000, data!$D$3:$D$3000, panel!$L$2, data!$B$3:$B$3000, G$18, data!$E$3:$E$3000, $A23)-SUMIFS(data!$F$3:$F$3000, data!$D$3:$D$3000, panel!$L$2, data!$B$3:$B$3000, G$18, data!$E$3:$E$3000, $A23)</f>
        <v>0</v>
      </c>
      <c r="H23" s="134">
        <f>SUMIFS(data!$G$3:$G$3000, data!$D$3:$D$3000, panel!$L$2, data!$B$3:$B$3000, H$18, data!$E$3:$E$3000, $A23)-SUMIFS(data!$F$3:$F$3000, data!$D$3:$D$3000, panel!$L$2, data!$B$3:$B$3000, H$18, data!$E$3:$E$3000, $A23)</f>
        <v>0</v>
      </c>
      <c r="I23" s="134">
        <f>SUMIFS(data!$G$3:$G$3000, data!$D$3:$D$3000, panel!$L$2, data!$B$3:$B$3000, I$18, data!$E$3:$E$3000, $A23)-SUMIFS(data!$F$3:$F$3000, data!$D$3:$D$3000, panel!$L$2, data!$B$3:$B$3000, I$18, data!$E$3:$E$3000, $A23)</f>
        <v>0</v>
      </c>
      <c r="J23" s="134">
        <f>SUMIFS(data!$G$3:$G$3000, data!$D$3:$D$3000, panel!$L$2, data!$B$3:$B$3000, J$18, data!$E$3:$E$3000, $A23)-SUMIFS(data!$F$3:$F$3000, data!$D$3:$D$3000, panel!$L$2, data!$B$3:$B$3000, J$18, data!$E$3:$E$3000, $A23)</f>
        <v>0</v>
      </c>
      <c r="K23" s="134">
        <f>SUMIFS(data!$G$3:$G$3000, data!$D$3:$D$3000, panel!$L$2, data!$B$3:$B$3000, K$18, data!$E$3:$E$3000, $A23)-SUMIFS(data!$F$3:$F$3000, data!$D$3:$D$3000, panel!$L$2, data!$B$3:$B$3000, K$18, data!$E$3:$E$3000, $A23)</f>
        <v>0</v>
      </c>
      <c r="L23" s="134">
        <f>SUMIFS(data!$G$3:$G$3000, data!$D$3:$D$3000, panel!$L$2, data!$B$3:$B$3000, L$18, data!$E$3:$E$3000, $A23)-SUMIFS(data!$F$3:$F$3000, data!$D$3:$D$3000, panel!$L$2, data!$B$3:$B$3000, L$18, data!$E$3:$E$3000, $A23)</f>
        <v>0</v>
      </c>
      <c r="M23" s="134">
        <f>SUMIFS(data!$G$3:$G$3000, data!$D$3:$D$3000, panel!$L$2, data!$B$3:$B$3000, M$18, data!$E$3:$E$3000, $A23)-SUMIFS(data!$F$3:$F$3000, data!$D$3:$D$3000, panel!$L$2, data!$B$3:$B$3000, M$18, data!$E$3:$E$3000, $A23)</f>
        <v>0</v>
      </c>
      <c r="N23" s="135">
        <f t="shared" si="2"/>
        <v>0</v>
      </c>
      <c r="O23" s="14"/>
      <c r="P23" s="15"/>
      <c r="Q23" s="14"/>
    </row>
    <row r="24" spans="1:17">
      <c r="A24" s="9">
        <f>panel!L8</f>
        <v>0</v>
      </c>
      <c r="B24" s="134">
        <f>SUMIFS(data!$G$3:$G$3000, data!$D$3:$D$3000, panel!$L$2, data!$B$3:$B$3000, B$18, data!$E$3:$E$3000, $A24)-SUMIFS(data!$F$3:$F$3000, data!$D$3:$D$3000, panel!$L$2, data!$B$3:$B$3000, B$18, data!$E$3:$E$3000, $A24)</f>
        <v>0</v>
      </c>
      <c r="C24" s="134">
        <f>SUMIFS(data!$G$3:$G$3000, data!$D$3:$D$3000, panel!$L$2, data!$B$3:$B$3000, C$18, data!$E$3:$E$3000, $A24)-SUMIFS(data!$F$3:$F$3000, data!$D$3:$D$3000, panel!$L$2, data!$B$3:$B$3000, C$18, data!$E$3:$E$3000, $A24)</f>
        <v>0</v>
      </c>
      <c r="D24" s="134">
        <f>SUMIFS(data!$G$3:$G$3000, data!$D$3:$D$3000, panel!$L$2, data!$B$3:$B$3000, D$18, data!$E$3:$E$3000, $A24)-SUMIFS(data!$F$3:$F$3000, data!$D$3:$D$3000, panel!$L$2, data!$B$3:$B$3000, D$18, data!$E$3:$E$3000, $A24)</f>
        <v>0</v>
      </c>
      <c r="E24" s="134">
        <f>SUMIFS(data!$G$3:$G$3000, data!$D$3:$D$3000, panel!$L$2, data!$B$3:$B$3000, E$18, data!$E$3:$E$3000, $A24)-SUMIFS(data!$F$3:$F$3000, data!$D$3:$D$3000, panel!$L$2, data!$B$3:$B$3000, E$18, data!$E$3:$E$3000, $A24)</f>
        <v>0</v>
      </c>
      <c r="F24" s="134">
        <f>SUMIFS(data!$G$3:$G$3000, data!$D$3:$D$3000, panel!$L$2, data!$B$3:$B$3000, F$18, data!$E$3:$E$3000, $A24)-SUMIFS(data!$F$3:$F$3000, data!$D$3:$D$3000, panel!$L$2, data!$B$3:$B$3000, F$18, data!$E$3:$E$3000, $A24)</f>
        <v>0</v>
      </c>
      <c r="G24" s="134">
        <f>SUMIFS(data!$G$3:$G$3000, data!$D$3:$D$3000, panel!$L$2, data!$B$3:$B$3000, G$18, data!$E$3:$E$3000, $A24)-SUMIFS(data!$F$3:$F$3000, data!$D$3:$D$3000, panel!$L$2, data!$B$3:$B$3000, G$18, data!$E$3:$E$3000, $A24)</f>
        <v>0</v>
      </c>
      <c r="H24" s="134">
        <f>SUMIFS(data!$G$3:$G$3000, data!$D$3:$D$3000, panel!$L$2, data!$B$3:$B$3000, H$18, data!$E$3:$E$3000, $A24)-SUMIFS(data!$F$3:$F$3000, data!$D$3:$D$3000, panel!$L$2, data!$B$3:$B$3000, H$18, data!$E$3:$E$3000, $A24)</f>
        <v>0</v>
      </c>
      <c r="I24" s="134">
        <f>SUMIFS(data!$G$3:$G$3000, data!$D$3:$D$3000, panel!$L$2, data!$B$3:$B$3000, I$18, data!$E$3:$E$3000, $A24)-SUMIFS(data!$F$3:$F$3000, data!$D$3:$D$3000, panel!$L$2, data!$B$3:$B$3000, I$18, data!$E$3:$E$3000, $A24)</f>
        <v>0</v>
      </c>
      <c r="J24" s="134">
        <f>SUMIFS(data!$G$3:$G$3000, data!$D$3:$D$3000, panel!$L$2, data!$B$3:$B$3000, J$18, data!$E$3:$E$3000, $A24)-SUMIFS(data!$F$3:$F$3000, data!$D$3:$D$3000, panel!$L$2, data!$B$3:$B$3000, J$18, data!$E$3:$E$3000, $A24)</f>
        <v>0</v>
      </c>
      <c r="K24" s="134">
        <f>SUMIFS(data!$G$3:$G$3000, data!$D$3:$D$3000, panel!$L$2, data!$B$3:$B$3000, K$18, data!$E$3:$E$3000, $A24)-SUMIFS(data!$F$3:$F$3000, data!$D$3:$D$3000, panel!$L$2, data!$B$3:$B$3000, K$18, data!$E$3:$E$3000, $A24)</f>
        <v>0</v>
      </c>
      <c r="L24" s="134">
        <f>SUMIFS(data!$G$3:$G$3000, data!$D$3:$D$3000, panel!$L$2, data!$B$3:$B$3000, L$18, data!$E$3:$E$3000, $A24)-SUMIFS(data!$F$3:$F$3000, data!$D$3:$D$3000, panel!$L$2, data!$B$3:$B$3000, L$18, data!$E$3:$E$3000, $A24)</f>
        <v>0</v>
      </c>
      <c r="M24" s="134">
        <f>SUMIFS(data!$G$3:$G$3000, data!$D$3:$D$3000, panel!$L$2, data!$B$3:$B$3000, M$18, data!$E$3:$E$3000, $A24)-SUMIFS(data!$F$3:$F$3000, data!$D$3:$D$3000, panel!$L$2, data!$B$3:$B$3000, M$18, data!$E$3:$E$3000, $A24)</f>
        <v>0</v>
      </c>
      <c r="N24" s="135">
        <f t="shared" si="2"/>
        <v>0</v>
      </c>
      <c r="O24" s="14"/>
      <c r="P24" s="15"/>
      <c r="Q24" s="14"/>
    </row>
    <row r="25" spans="1:17">
      <c r="A25" s="9">
        <f>panel!L9</f>
        <v>0</v>
      </c>
      <c r="B25" s="134">
        <f>SUMIFS(data!$G$3:$G$3000, data!$D$3:$D$3000, panel!$L$2, data!$B$3:$B$3000, B$18, data!$E$3:$E$3000, $A25)-SUMIFS(data!$F$3:$F$3000, data!$D$3:$D$3000, panel!$L$2, data!$B$3:$B$3000, B$18, data!$E$3:$E$3000, $A25)</f>
        <v>0</v>
      </c>
      <c r="C25" s="134">
        <f>SUMIFS(data!$G$3:$G$3000, data!$D$3:$D$3000, panel!$L$2, data!$B$3:$B$3000, C$18, data!$E$3:$E$3000, $A25)-SUMIFS(data!$F$3:$F$3000, data!$D$3:$D$3000, panel!$L$2, data!$B$3:$B$3000, C$18, data!$E$3:$E$3000, $A25)</f>
        <v>0</v>
      </c>
      <c r="D25" s="134">
        <f>SUMIFS(data!$G$3:$G$3000, data!$D$3:$D$3000, panel!$L$2, data!$B$3:$B$3000, D$18, data!$E$3:$E$3000, $A25)-SUMIFS(data!$F$3:$F$3000, data!$D$3:$D$3000, panel!$L$2, data!$B$3:$B$3000, D$18, data!$E$3:$E$3000, $A25)</f>
        <v>0</v>
      </c>
      <c r="E25" s="134">
        <f>SUMIFS(data!$G$3:$G$3000, data!$D$3:$D$3000, panel!$L$2, data!$B$3:$B$3000, E$18, data!$E$3:$E$3000, $A25)-SUMIFS(data!$F$3:$F$3000, data!$D$3:$D$3000, panel!$L$2, data!$B$3:$B$3000, E$18, data!$E$3:$E$3000, $A25)</f>
        <v>0</v>
      </c>
      <c r="F25" s="134">
        <f>SUMIFS(data!$G$3:$G$3000, data!$D$3:$D$3000, panel!$L$2, data!$B$3:$B$3000, F$18, data!$E$3:$E$3000, $A25)-SUMIFS(data!$F$3:$F$3000, data!$D$3:$D$3000, panel!$L$2, data!$B$3:$B$3000, F$18, data!$E$3:$E$3000, $A25)</f>
        <v>0</v>
      </c>
      <c r="G25" s="134">
        <f>SUMIFS(data!$G$3:$G$3000, data!$D$3:$D$3000, panel!$L$2, data!$B$3:$B$3000, G$18, data!$E$3:$E$3000, $A25)-SUMIFS(data!$F$3:$F$3000, data!$D$3:$D$3000, panel!$L$2, data!$B$3:$B$3000, G$18, data!$E$3:$E$3000, $A25)</f>
        <v>0</v>
      </c>
      <c r="H25" s="134">
        <f>SUMIFS(data!$G$3:$G$3000, data!$D$3:$D$3000, panel!$L$2, data!$B$3:$B$3000, H$18, data!$E$3:$E$3000, $A25)-SUMIFS(data!$F$3:$F$3000, data!$D$3:$D$3000, panel!$L$2, data!$B$3:$B$3000, H$18, data!$E$3:$E$3000, $A25)</f>
        <v>0</v>
      </c>
      <c r="I25" s="134">
        <f>SUMIFS(data!$G$3:$G$3000, data!$D$3:$D$3000, panel!$L$2, data!$B$3:$B$3000, I$18, data!$E$3:$E$3000, $A25)-SUMIFS(data!$F$3:$F$3000, data!$D$3:$D$3000, panel!$L$2, data!$B$3:$B$3000, I$18, data!$E$3:$E$3000, $A25)</f>
        <v>0</v>
      </c>
      <c r="J25" s="134">
        <f>SUMIFS(data!$G$3:$G$3000, data!$D$3:$D$3000, panel!$L$2, data!$B$3:$B$3000, J$18, data!$E$3:$E$3000, $A25)-SUMIFS(data!$F$3:$F$3000, data!$D$3:$D$3000, panel!$L$2, data!$B$3:$B$3000, J$18, data!$E$3:$E$3000, $A25)</f>
        <v>0</v>
      </c>
      <c r="K25" s="134">
        <f>SUMIFS(data!$G$3:$G$3000, data!$D$3:$D$3000, panel!$L$2, data!$B$3:$B$3000, K$18, data!$E$3:$E$3000, $A25)-SUMIFS(data!$F$3:$F$3000, data!$D$3:$D$3000, panel!$L$2, data!$B$3:$B$3000, K$18, data!$E$3:$E$3000, $A25)</f>
        <v>0</v>
      </c>
      <c r="L25" s="134">
        <f>SUMIFS(data!$G$3:$G$3000, data!$D$3:$D$3000, panel!$L$2, data!$B$3:$B$3000, L$18, data!$E$3:$E$3000, $A25)-SUMIFS(data!$F$3:$F$3000, data!$D$3:$D$3000, panel!$L$2, data!$B$3:$B$3000, L$18, data!$E$3:$E$3000, $A25)</f>
        <v>0</v>
      </c>
      <c r="M25" s="134">
        <f>SUMIFS(data!$G$3:$G$3000, data!$D$3:$D$3000, panel!$L$2, data!$B$3:$B$3000, M$18, data!$E$3:$E$3000, $A25)-SUMIFS(data!$F$3:$F$3000, data!$D$3:$D$3000, panel!$L$2, data!$B$3:$B$3000, M$18, data!$E$3:$E$3000, $A25)</f>
        <v>0</v>
      </c>
      <c r="N25" s="135">
        <f t="shared" si="2"/>
        <v>0</v>
      </c>
      <c r="O25" s="14"/>
      <c r="P25" s="15"/>
      <c r="Q25" s="14"/>
    </row>
    <row r="26" spans="1:17">
      <c r="A26" s="9">
        <f>panel!L10</f>
        <v>0</v>
      </c>
      <c r="B26" s="134">
        <f>SUMIFS(data!$G$3:$G$3000, data!$D$3:$D$3000, panel!$L$2, data!$B$3:$B$3000, B$18, data!$E$3:$E$3000, $A26)-SUMIFS(data!$F$3:$F$3000, data!$D$3:$D$3000, panel!$L$2, data!$B$3:$B$3000, B$18, data!$E$3:$E$3000, $A26)</f>
        <v>0</v>
      </c>
      <c r="C26" s="134">
        <f>SUMIFS(data!$G$3:$G$3000, data!$D$3:$D$3000, panel!$L$2, data!$B$3:$B$3000, C$18, data!$E$3:$E$3000, $A26)-SUMIFS(data!$F$3:$F$3000, data!$D$3:$D$3000, panel!$L$2, data!$B$3:$B$3000, C$18, data!$E$3:$E$3000, $A26)</f>
        <v>0</v>
      </c>
      <c r="D26" s="134">
        <f>SUMIFS(data!$G$3:$G$3000, data!$D$3:$D$3000, panel!$L$2, data!$B$3:$B$3000, D$18, data!$E$3:$E$3000, $A26)-SUMIFS(data!$F$3:$F$3000, data!$D$3:$D$3000, panel!$L$2, data!$B$3:$B$3000, D$18, data!$E$3:$E$3000, $A26)</f>
        <v>0</v>
      </c>
      <c r="E26" s="134">
        <f>SUMIFS(data!$G$3:$G$3000, data!$D$3:$D$3000, panel!$L$2, data!$B$3:$B$3000, E$18, data!$E$3:$E$3000, $A26)-SUMIFS(data!$F$3:$F$3000, data!$D$3:$D$3000, panel!$L$2, data!$B$3:$B$3000, E$18, data!$E$3:$E$3000, $A26)</f>
        <v>0</v>
      </c>
      <c r="F26" s="134">
        <f>SUMIFS(data!$G$3:$G$3000, data!$D$3:$D$3000, panel!$L$2, data!$B$3:$B$3000, F$18, data!$E$3:$E$3000, $A26)-SUMIFS(data!$F$3:$F$3000, data!$D$3:$D$3000, panel!$L$2, data!$B$3:$B$3000, F$18, data!$E$3:$E$3000, $A26)</f>
        <v>0</v>
      </c>
      <c r="G26" s="134">
        <f>SUMIFS(data!$G$3:$G$3000, data!$D$3:$D$3000, panel!$L$2, data!$B$3:$B$3000, G$18, data!$E$3:$E$3000, $A26)-SUMIFS(data!$F$3:$F$3000, data!$D$3:$D$3000, panel!$L$2, data!$B$3:$B$3000, G$18, data!$E$3:$E$3000, $A26)</f>
        <v>0</v>
      </c>
      <c r="H26" s="134">
        <f>SUMIFS(data!$G$3:$G$3000, data!$D$3:$D$3000, panel!$L$2, data!$B$3:$B$3000, H$18, data!$E$3:$E$3000, $A26)-SUMIFS(data!$F$3:$F$3000, data!$D$3:$D$3000, panel!$L$2, data!$B$3:$B$3000, H$18, data!$E$3:$E$3000, $A26)</f>
        <v>0</v>
      </c>
      <c r="I26" s="134">
        <f>SUMIFS(data!$G$3:$G$3000, data!$D$3:$D$3000, panel!$L$2, data!$B$3:$B$3000, I$18, data!$E$3:$E$3000, $A26)-SUMIFS(data!$F$3:$F$3000, data!$D$3:$D$3000, panel!$L$2, data!$B$3:$B$3000, I$18, data!$E$3:$E$3000, $A26)</f>
        <v>0</v>
      </c>
      <c r="J26" s="134">
        <f>SUMIFS(data!$G$3:$G$3000, data!$D$3:$D$3000, panel!$L$2, data!$B$3:$B$3000, J$18, data!$E$3:$E$3000, $A26)-SUMIFS(data!$F$3:$F$3000, data!$D$3:$D$3000, panel!$L$2, data!$B$3:$B$3000, J$18, data!$E$3:$E$3000, $A26)</f>
        <v>0</v>
      </c>
      <c r="K26" s="134">
        <f>SUMIFS(data!$G$3:$G$3000, data!$D$3:$D$3000, panel!$L$2, data!$B$3:$B$3000, K$18, data!$E$3:$E$3000, $A26)-SUMIFS(data!$F$3:$F$3000, data!$D$3:$D$3000, panel!$L$2, data!$B$3:$B$3000, K$18, data!$E$3:$E$3000, $A26)</f>
        <v>0</v>
      </c>
      <c r="L26" s="134">
        <f>SUMIFS(data!$G$3:$G$3000, data!$D$3:$D$3000, panel!$L$2, data!$B$3:$B$3000, L$18, data!$E$3:$E$3000, $A26)-SUMIFS(data!$F$3:$F$3000, data!$D$3:$D$3000, panel!$L$2, data!$B$3:$B$3000, L$18, data!$E$3:$E$3000, $A26)</f>
        <v>0</v>
      </c>
      <c r="M26" s="134">
        <f>SUMIFS(data!$G$3:$G$3000, data!$D$3:$D$3000, panel!$L$2, data!$B$3:$B$3000, M$18, data!$E$3:$E$3000, $A26)-SUMIFS(data!$F$3:$F$3000, data!$D$3:$D$3000, panel!$L$2, data!$B$3:$B$3000, M$18, data!$E$3:$E$3000, $A26)</f>
        <v>0</v>
      </c>
      <c r="N26" s="135">
        <f t="shared" si="2"/>
        <v>0</v>
      </c>
      <c r="O26" s="14"/>
      <c r="P26" s="15"/>
      <c r="Q26" s="14"/>
    </row>
    <row r="27" spans="1:17">
      <c r="A27" s="9">
        <f>panel!L11</f>
        <v>0</v>
      </c>
      <c r="B27" s="134">
        <f>SUMIFS(data!$G$3:$G$3000, data!$D$3:$D$3000, panel!$L$2, data!$B$3:$B$3000, B$18, data!$E$3:$E$3000, $A27)-SUMIFS(data!$F$3:$F$3000, data!$D$3:$D$3000, panel!$L$2, data!$B$3:$B$3000, B$18, data!$E$3:$E$3000, $A27)</f>
        <v>0</v>
      </c>
      <c r="C27" s="134">
        <f>SUMIFS(data!$G$3:$G$3000, data!$D$3:$D$3000, panel!$L$2, data!$B$3:$B$3000, C$18, data!$E$3:$E$3000, $A27)-SUMIFS(data!$F$3:$F$3000, data!$D$3:$D$3000, panel!$L$2, data!$B$3:$B$3000, C$18, data!$E$3:$E$3000, $A27)</f>
        <v>0</v>
      </c>
      <c r="D27" s="134">
        <f>SUMIFS(data!$G$3:$G$3000, data!$D$3:$D$3000, panel!$L$2, data!$B$3:$B$3000, D$18, data!$E$3:$E$3000, $A27)-SUMIFS(data!$F$3:$F$3000, data!$D$3:$D$3000, panel!$L$2, data!$B$3:$B$3000, D$18, data!$E$3:$E$3000, $A27)</f>
        <v>0</v>
      </c>
      <c r="E27" s="134">
        <f>SUMIFS(data!$G$3:$G$3000, data!$D$3:$D$3000, panel!$L$2, data!$B$3:$B$3000, E$18, data!$E$3:$E$3000, $A27)-SUMIFS(data!$F$3:$F$3000, data!$D$3:$D$3000, panel!$L$2, data!$B$3:$B$3000, E$18, data!$E$3:$E$3000, $A27)</f>
        <v>0</v>
      </c>
      <c r="F27" s="134">
        <f>SUMIFS(data!$G$3:$G$3000, data!$D$3:$D$3000, panel!$L$2, data!$B$3:$B$3000, F$18, data!$E$3:$E$3000, $A27)-SUMIFS(data!$F$3:$F$3000, data!$D$3:$D$3000, panel!$L$2, data!$B$3:$B$3000, F$18, data!$E$3:$E$3000, $A27)</f>
        <v>0</v>
      </c>
      <c r="G27" s="134">
        <f>SUMIFS(data!$G$3:$G$3000, data!$D$3:$D$3000, panel!$L$2, data!$B$3:$B$3000, G$18, data!$E$3:$E$3000, $A27)-SUMIFS(data!$F$3:$F$3000, data!$D$3:$D$3000, panel!$L$2, data!$B$3:$B$3000, G$18, data!$E$3:$E$3000, $A27)</f>
        <v>0</v>
      </c>
      <c r="H27" s="134">
        <f>SUMIFS(data!$G$3:$G$3000, data!$D$3:$D$3000, panel!$L$2, data!$B$3:$B$3000, H$18, data!$E$3:$E$3000, $A27)-SUMIFS(data!$F$3:$F$3000, data!$D$3:$D$3000, panel!$L$2, data!$B$3:$B$3000, H$18, data!$E$3:$E$3000, $A27)</f>
        <v>0</v>
      </c>
      <c r="I27" s="134">
        <f>SUMIFS(data!$G$3:$G$3000, data!$D$3:$D$3000, panel!$L$2, data!$B$3:$B$3000, I$18, data!$E$3:$E$3000, $A27)-SUMIFS(data!$F$3:$F$3000, data!$D$3:$D$3000, panel!$L$2, data!$B$3:$B$3000, I$18, data!$E$3:$E$3000, $A27)</f>
        <v>0</v>
      </c>
      <c r="J27" s="134">
        <f>SUMIFS(data!$G$3:$G$3000, data!$D$3:$D$3000, panel!$L$2, data!$B$3:$B$3000, J$18, data!$E$3:$E$3000, $A27)-SUMIFS(data!$F$3:$F$3000, data!$D$3:$D$3000, panel!$L$2, data!$B$3:$B$3000, J$18, data!$E$3:$E$3000, $A27)</f>
        <v>0</v>
      </c>
      <c r="K27" s="134">
        <f>SUMIFS(data!$G$3:$G$3000, data!$D$3:$D$3000, panel!$L$2, data!$B$3:$B$3000, K$18, data!$E$3:$E$3000, $A27)-SUMIFS(data!$F$3:$F$3000, data!$D$3:$D$3000, panel!$L$2, data!$B$3:$B$3000, K$18, data!$E$3:$E$3000, $A27)</f>
        <v>0</v>
      </c>
      <c r="L27" s="134">
        <f>SUMIFS(data!$G$3:$G$3000, data!$D$3:$D$3000, panel!$L$2, data!$B$3:$B$3000, L$18, data!$E$3:$E$3000, $A27)-SUMIFS(data!$F$3:$F$3000, data!$D$3:$D$3000, panel!$L$2, data!$B$3:$B$3000, L$18, data!$E$3:$E$3000, $A27)</f>
        <v>0</v>
      </c>
      <c r="M27" s="134">
        <f>SUMIFS(data!$G$3:$G$3000, data!$D$3:$D$3000, panel!$L$2, data!$B$3:$B$3000, M$18, data!$E$3:$E$3000, $A27)-SUMIFS(data!$F$3:$F$3000, data!$D$3:$D$3000, panel!$L$2, data!$B$3:$B$3000, M$18, data!$E$3:$E$3000, $A27)</f>
        <v>0</v>
      </c>
      <c r="N27" s="135">
        <f t="shared" si="2"/>
        <v>0</v>
      </c>
      <c r="O27" s="14"/>
      <c r="P27" s="15"/>
      <c r="Q27" s="14"/>
    </row>
    <row r="28" spans="1:17">
      <c r="A28" s="9">
        <f>panel!L12</f>
        <v>0</v>
      </c>
      <c r="B28" s="134">
        <f>SUMIFS(data!$G$3:$G$3000, data!$D$3:$D$3000, panel!$L$2, data!$B$3:$B$3000, B$18, data!$E$3:$E$3000, $A28)-SUMIFS(data!$F$3:$F$3000, data!$D$3:$D$3000, panel!$L$2, data!$B$3:$B$3000, B$18, data!$E$3:$E$3000, $A28)</f>
        <v>0</v>
      </c>
      <c r="C28" s="134">
        <f>SUMIFS(data!$G$3:$G$3000, data!$D$3:$D$3000, panel!$L$2, data!$B$3:$B$3000, C$18, data!$E$3:$E$3000, $A28)-SUMIFS(data!$F$3:$F$3000, data!$D$3:$D$3000, panel!$L$2, data!$B$3:$B$3000, C$18, data!$E$3:$E$3000, $A28)</f>
        <v>0</v>
      </c>
      <c r="D28" s="134">
        <f>SUMIFS(data!$G$3:$G$3000, data!$D$3:$D$3000, panel!$L$2, data!$B$3:$B$3000, D$18, data!$E$3:$E$3000, $A28)-SUMIFS(data!$F$3:$F$3000, data!$D$3:$D$3000, panel!$L$2, data!$B$3:$B$3000, D$18, data!$E$3:$E$3000, $A28)</f>
        <v>0</v>
      </c>
      <c r="E28" s="134">
        <f>SUMIFS(data!$G$3:$G$3000, data!$D$3:$D$3000, panel!$L$2, data!$B$3:$B$3000, E$18, data!$E$3:$E$3000, $A28)-SUMIFS(data!$F$3:$F$3000, data!$D$3:$D$3000, panel!$L$2, data!$B$3:$B$3000, E$18, data!$E$3:$E$3000, $A28)</f>
        <v>0</v>
      </c>
      <c r="F28" s="134">
        <f>SUMIFS(data!$G$3:$G$3000, data!$D$3:$D$3000, panel!$L$2, data!$B$3:$B$3000, F$18, data!$E$3:$E$3000, $A28)-SUMIFS(data!$F$3:$F$3000, data!$D$3:$D$3000, panel!$L$2, data!$B$3:$B$3000, F$18, data!$E$3:$E$3000, $A28)</f>
        <v>0</v>
      </c>
      <c r="G28" s="134">
        <f>SUMIFS(data!$G$3:$G$3000, data!$D$3:$D$3000, panel!$L$2, data!$B$3:$B$3000, G$18, data!$E$3:$E$3000, $A28)-SUMIFS(data!$F$3:$F$3000, data!$D$3:$D$3000, panel!$L$2, data!$B$3:$B$3000, G$18, data!$E$3:$E$3000, $A28)</f>
        <v>0</v>
      </c>
      <c r="H28" s="134">
        <f>SUMIFS(data!$G$3:$G$3000, data!$D$3:$D$3000, panel!$L$2, data!$B$3:$B$3000, H$18, data!$E$3:$E$3000, $A28)-SUMIFS(data!$F$3:$F$3000, data!$D$3:$D$3000, panel!$L$2, data!$B$3:$B$3000, H$18, data!$E$3:$E$3000, $A28)</f>
        <v>0</v>
      </c>
      <c r="I28" s="134">
        <f>SUMIFS(data!$G$3:$G$3000, data!$D$3:$D$3000, panel!$L$2, data!$B$3:$B$3000, I$18, data!$E$3:$E$3000, $A28)-SUMIFS(data!$F$3:$F$3000, data!$D$3:$D$3000, panel!$L$2, data!$B$3:$B$3000, I$18, data!$E$3:$E$3000, $A28)</f>
        <v>0</v>
      </c>
      <c r="J28" s="134">
        <f>SUMIFS(data!$G$3:$G$3000, data!$D$3:$D$3000, panel!$L$2, data!$B$3:$B$3000, J$18, data!$E$3:$E$3000, $A28)-SUMIFS(data!$F$3:$F$3000, data!$D$3:$D$3000, panel!$L$2, data!$B$3:$B$3000, J$18, data!$E$3:$E$3000, $A28)</f>
        <v>0</v>
      </c>
      <c r="K28" s="134">
        <f>SUMIFS(data!$G$3:$G$3000, data!$D$3:$D$3000, panel!$L$2, data!$B$3:$B$3000, K$18, data!$E$3:$E$3000, $A28)-SUMIFS(data!$F$3:$F$3000, data!$D$3:$D$3000, panel!$L$2, data!$B$3:$B$3000, K$18, data!$E$3:$E$3000, $A28)</f>
        <v>0</v>
      </c>
      <c r="L28" s="134">
        <f>SUMIFS(data!$G$3:$G$3000, data!$D$3:$D$3000, panel!$L$2, data!$B$3:$B$3000, L$18, data!$E$3:$E$3000, $A28)-SUMIFS(data!$F$3:$F$3000, data!$D$3:$D$3000, panel!$L$2, data!$B$3:$B$3000, L$18, data!$E$3:$E$3000, $A28)</f>
        <v>0</v>
      </c>
      <c r="M28" s="134">
        <f>SUMIFS(data!$G$3:$G$3000, data!$D$3:$D$3000, panel!$L$2, data!$B$3:$B$3000, M$18, data!$E$3:$E$3000, $A28)-SUMIFS(data!$F$3:$F$3000, data!$D$3:$D$3000, panel!$L$2, data!$B$3:$B$3000, M$18, data!$E$3:$E$3000, $A28)</f>
        <v>0</v>
      </c>
      <c r="N28" s="135">
        <f t="shared" si="2"/>
        <v>0</v>
      </c>
      <c r="O28" s="14"/>
      <c r="P28" s="15"/>
      <c r="Q28" s="14"/>
    </row>
    <row r="29" spans="1:17">
      <c r="A29" s="9">
        <f>panel!L13</f>
        <v>0</v>
      </c>
      <c r="B29" s="134">
        <f>SUMIFS(data!$G$3:$G$3000, data!$D$3:$D$3000, panel!$L$2, data!$B$3:$B$3000, B$18, data!$E$3:$E$3000, $A29)-SUMIFS(data!$F$3:$F$3000, data!$D$3:$D$3000, panel!$L$2, data!$B$3:$B$3000, B$18, data!$E$3:$E$3000, $A29)</f>
        <v>0</v>
      </c>
      <c r="C29" s="134">
        <f>SUMIFS(data!$G$3:$G$3000, data!$D$3:$D$3000, panel!$L$2, data!$B$3:$B$3000, C$18, data!$E$3:$E$3000, $A29)-SUMIFS(data!$F$3:$F$3000, data!$D$3:$D$3000, panel!$L$2, data!$B$3:$B$3000, C$18, data!$E$3:$E$3000, $A29)</f>
        <v>0</v>
      </c>
      <c r="D29" s="134">
        <f>SUMIFS(data!$G$3:$G$3000, data!$D$3:$D$3000, panel!$L$2, data!$B$3:$B$3000, D$18, data!$E$3:$E$3000, $A29)-SUMIFS(data!$F$3:$F$3000, data!$D$3:$D$3000, panel!$L$2, data!$B$3:$B$3000, D$18, data!$E$3:$E$3000, $A29)</f>
        <v>0</v>
      </c>
      <c r="E29" s="134">
        <f>SUMIFS(data!$G$3:$G$3000, data!$D$3:$D$3000, panel!$L$2, data!$B$3:$B$3000, E$18, data!$E$3:$E$3000, $A29)-SUMIFS(data!$F$3:$F$3000, data!$D$3:$D$3000, panel!$L$2, data!$B$3:$B$3000, E$18, data!$E$3:$E$3000, $A29)</f>
        <v>0</v>
      </c>
      <c r="F29" s="134">
        <f>SUMIFS(data!$G$3:$G$3000, data!$D$3:$D$3000, panel!$L$2, data!$B$3:$B$3000, F$18, data!$E$3:$E$3000, $A29)-SUMIFS(data!$F$3:$F$3000, data!$D$3:$D$3000, panel!$L$2, data!$B$3:$B$3000, F$18, data!$E$3:$E$3000, $A29)</f>
        <v>0</v>
      </c>
      <c r="G29" s="134">
        <f>SUMIFS(data!$G$3:$G$3000, data!$D$3:$D$3000, panel!$L$2, data!$B$3:$B$3000, G$18, data!$E$3:$E$3000, $A29)-SUMIFS(data!$F$3:$F$3000, data!$D$3:$D$3000, panel!$L$2, data!$B$3:$B$3000, G$18, data!$E$3:$E$3000, $A29)</f>
        <v>0</v>
      </c>
      <c r="H29" s="134">
        <f>SUMIFS(data!$G$3:$G$3000, data!$D$3:$D$3000, panel!$L$2, data!$B$3:$B$3000, H$18, data!$E$3:$E$3000, $A29)-SUMIFS(data!$F$3:$F$3000, data!$D$3:$D$3000, panel!$L$2, data!$B$3:$B$3000, H$18, data!$E$3:$E$3000, $A29)</f>
        <v>0</v>
      </c>
      <c r="I29" s="134">
        <f>SUMIFS(data!$G$3:$G$3000, data!$D$3:$D$3000, panel!$L$2, data!$B$3:$B$3000, I$18, data!$E$3:$E$3000, $A29)-SUMIFS(data!$F$3:$F$3000, data!$D$3:$D$3000, panel!$L$2, data!$B$3:$B$3000, I$18, data!$E$3:$E$3000, $A29)</f>
        <v>0</v>
      </c>
      <c r="J29" s="134">
        <f>SUMIFS(data!$G$3:$G$3000, data!$D$3:$D$3000, panel!$L$2, data!$B$3:$B$3000, J$18, data!$E$3:$E$3000, $A29)-SUMIFS(data!$F$3:$F$3000, data!$D$3:$D$3000, panel!$L$2, data!$B$3:$B$3000, J$18, data!$E$3:$E$3000, $A29)</f>
        <v>0</v>
      </c>
      <c r="K29" s="134">
        <f>SUMIFS(data!$G$3:$G$3000, data!$D$3:$D$3000, panel!$L$2, data!$B$3:$B$3000, K$18, data!$E$3:$E$3000, $A29)-SUMIFS(data!$F$3:$F$3000, data!$D$3:$D$3000, panel!$L$2, data!$B$3:$B$3000, K$18, data!$E$3:$E$3000, $A29)</f>
        <v>0</v>
      </c>
      <c r="L29" s="134">
        <f>SUMIFS(data!$G$3:$G$3000, data!$D$3:$D$3000, panel!$L$2, data!$B$3:$B$3000, L$18, data!$E$3:$E$3000, $A29)-SUMIFS(data!$F$3:$F$3000, data!$D$3:$D$3000, panel!$L$2, data!$B$3:$B$3000, L$18, data!$E$3:$E$3000, $A29)</f>
        <v>0</v>
      </c>
      <c r="M29" s="134">
        <f>SUMIFS(data!$G$3:$G$3000, data!$D$3:$D$3000, panel!$L$2, data!$B$3:$B$3000, M$18, data!$E$3:$E$3000, $A29)-SUMIFS(data!$F$3:$F$3000, data!$D$3:$D$3000, panel!$L$2, data!$B$3:$B$3000, M$18, data!$E$3:$E$3000, $A29)</f>
        <v>0</v>
      </c>
      <c r="N29" s="135">
        <f t="shared" si="2"/>
        <v>0</v>
      </c>
      <c r="O29" s="14"/>
      <c r="P29" s="15"/>
      <c r="Q29" s="14"/>
    </row>
    <row r="30" spans="1:17">
      <c r="A30" s="9">
        <f>panel!L14</f>
        <v>0</v>
      </c>
      <c r="B30" s="134">
        <f>SUMIFS(data!$G$3:$G$3000, data!$D$3:$D$3000, panel!$L$2, data!$B$3:$B$3000, B$18, data!$E$3:$E$3000, $A30)-SUMIFS(data!$F$3:$F$3000, data!$D$3:$D$3000, panel!$L$2, data!$B$3:$B$3000, B$18, data!$E$3:$E$3000, $A30)</f>
        <v>0</v>
      </c>
      <c r="C30" s="134">
        <f>SUMIFS(data!$G$3:$G$3000, data!$D$3:$D$3000, panel!$L$2, data!$B$3:$B$3000, C$18, data!$E$3:$E$3000, $A30)-SUMIFS(data!$F$3:$F$3000, data!$D$3:$D$3000, panel!$L$2, data!$B$3:$B$3000, C$18, data!$E$3:$E$3000, $A30)</f>
        <v>0</v>
      </c>
      <c r="D30" s="134">
        <f>SUMIFS(data!$G$3:$G$3000, data!$D$3:$D$3000, panel!$L$2, data!$B$3:$B$3000, D$18, data!$E$3:$E$3000, $A30)-SUMIFS(data!$F$3:$F$3000, data!$D$3:$D$3000, panel!$L$2, data!$B$3:$B$3000, D$18, data!$E$3:$E$3000, $A30)</f>
        <v>0</v>
      </c>
      <c r="E30" s="134">
        <f>SUMIFS(data!$G$3:$G$3000, data!$D$3:$D$3000, panel!$L$2, data!$B$3:$B$3000, E$18, data!$E$3:$E$3000, $A30)-SUMIFS(data!$F$3:$F$3000, data!$D$3:$D$3000, panel!$L$2, data!$B$3:$B$3000, E$18, data!$E$3:$E$3000, $A30)</f>
        <v>0</v>
      </c>
      <c r="F30" s="134">
        <f>SUMIFS(data!$G$3:$G$3000, data!$D$3:$D$3000, panel!$L$2, data!$B$3:$B$3000, F$18, data!$E$3:$E$3000, $A30)-SUMIFS(data!$F$3:$F$3000, data!$D$3:$D$3000, panel!$L$2, data!$B$3:$B$3000, F$18, data!$E$3:$E$3000, $A30)</f>
        <v>0</v>
      </c>
      <c r="G30" s="134">
        <f>SUMIFS(data!$G$3:$G$3000, data!$D$3:$D$3000, panel!$L$2, data!$B$3:$B$3000, G$18, data!$E$3:$E$3000, $A30)-SUMIFS(data!$F$3:$F$3000, data!$D$3:$D$3000, panel!$L$2, data!$B$3:$B$3000, G$18, data!$E$3:$E$3000, $A30)</f>
        <v>0</v>
      </c>
      <c r="H30" s="134">
        <f>SUMIFS(data!$G$3:$G$3000, data!$D$3:$D$3000, panel!$L$2, data!$B$3:$B$3000, H$18, data!$E$3:$E$3000, $A30)-SUMIFS(data!$F$3:$F$3000, data!$D$3:$D$3000, panel!$L$2, data!$B$3:$B$3000, H$18, data!$E$3:$E$3000, $A30)</f>
        <v>0</v>
      </c>
      <c r="I30" s="134">
        <f>SUMIFS(data!$G$3:$G$3000, data!$D$3:$D$3000, panel!$L$2, data!$B$3:$B$3000, I$18, data!$E$3:$E$3000, $A30)-SUMIFS(data!$F$3:$F$3000, data!$D$3:$D$3000, panel!$L$2, data!$B$3:$B$3000, I$18, data!$E$3:$E$3000, $A30)</f>
        <v>0</v>
      </c>
      <c r="J30" s="134">
        <f>SUMIFS(data!$G$3:$G$3000, data!$D$3:$D$3000, panel!$L$2, data!$B$3:$B$3000, J$18, data!$E$3:$E$3000, $A30)-SUMIFS(data!$F$3:$F$3000, data!$D$3:$D$3000, panel!$L$2, data!$B$3:$B$3000, J$18, data!$E$3:$E$3000, $A30)</f>
        <v>0</v>
      </c>
      <c r="K30" s="134">
        <f>SUMIFS(data!$G$3:$G$3000, data!$D$3:$D$3000, panel!$L$2, data!$B$3:$B$3000, K$18, data!$E$3:$E$3000, $A30)-SUMIFS(data!$F$3:$F$3000, data!$D$3:$D$3000, panel!$L$2, data!$B$3:$B$3000, K$18, data!$E$3:$E$3000, $A30)</f>
        <v>0</v>
      </c>
      <c r="L30" s="134">
        <f>SUMIFS(data!$G$3:$G$3000, data!$D$3:$D$3000, panel!$L$2, data!$B$3:$B$3000, L$18, data!$E$3:$E$3000, $A30)-SUMIFS(data!$F$3:$F$3000, data!$D$3:$D$3000, panel!$L$2, data!$B$3:$B$3000, L$18, data!$E$3:$E$3000, $A30)</f>
        <v>0</v>
      </c>
      <c r="M30" s="134">
        <f>SUMIFS(data!$G$3:$G$3000, data!$D$3:$D$3000, panel!$L$2, data!$B$3:$B$3000, M$18, data!$E$3:$E$3000, $A30)-SUMIFS(data!$F$3:$F$3000, data!$D$3:$D$3000, panel!$L$2, data!$B$3:$B$3000, M$18, data!$E$3:$E$3000, $A30)</f>
        <v>0</v>
      </c>
      <c r="N30" s="135">
        <f t="shared" si="2"/>
        <v>0</v>
      </c>
      <c r="O30" s="14"/>
      <c r="P30" s="15"/>
      <c r="Q30" s="14"/>
    </row>
    <row r="31" spans="1:17">
      <c r="A31" s="9">
        <f>panel!L15</f>
        <v>0</v>
      </c>
      <c r="B31" s="134">
        <f>SUMIFS(data!$G$3:$G$3000, data!$D$3:$D$3000, panel!$L$2, data!$B$3:$B$3000, B$18, data!$E$3:$E$3000, $A31)-SUMIFS(data!$F$3:$F$3000, data!$D$3:$D$3000, panel!$L$2, data!$B$3:$B$3000, B$18, data!$E$3:$E$3000, $A31)</f>
        <v>0</v>
      </c>
      <c r="C31" s="134">
        <f>SUMIFS(data!$G$3:$G$3000, data!$D$3:$D$3000, panel!$L$2, data!$B$3:$B$3000, C$18, data!$E$3:$E$3000, $A31)-SUMIFS(data!$F$3:$F$3000, data!$D$3:$D$3000, panel!$L$2, data!$B$3:$B$3000, C$18, data!$E$3:$E$3000, $A31)</f>
        <v>0</v>
      </c>
      <c r="D31" s="134">
        <f>SUMIFS(data!$G$3:$G$3000, data!$D$3:$D$3000, panel!$L$2, data!$B$3:$B$3000, D$18, data!$E$3:$E$3000, $A31)-SUMIFS(data!$F$3:$F$3000, data!$D$3:$D$3000, panel!$L$2, data!$B$3:$B$3000, D$18, data!$E$3:$E$3000, $A31)</f>
        <v>0</v>
      </c>
      <c r="E31" s="134">
        <f>SUMIFS(data!$G$3:$G$3000, data!$D$3:$D$3000, panel!$L$2, data!$B$3:$B$3000, E$18, data!$E$3:$E$3000, $A31)-SUMIFS(data!$F$3:$F$3000, data!$D$3:$D$3000, panel!$L$2, data!$B$3:$B$3000, E$18, data!$E$3:$E$3000, $A31)</f>
        <v>0</v>
      </c>
      <c r="F31" s="134">
        <f>SUMIFS(data!$G$3:$G$3000, data!$D$3:$D$3000, panel!$L$2, data!$B$3:$B$3000, F$18, data!$E$3:$E$3000, $A31)-SUMIFS(data!$F$3:$F$3000, data!$D$3:$D$3000, panel!$L$2, data!$B$3:$B$3000, F$18, data!$E$3:$E$3000, $A31)</f>
        <v>0</v>
      </c>
      <c r="G31" s="134">
        <f>SUMIFS(data!$G$3:$G$3000, data!$D$3:$D$3000, panel!$L$2, data!$B$3:$B$3000, G$18, data!$E$3:$E$3000, $A31)-SUMIFS(data!$F$3:$F$3000, data!$D$3:$D$3000, panel!$L$2, data!$B$3:$B$3000, G$18, data!$E$3:$E$3000, $A31)</f>
        <v>0</v>
      </c>
      <c r="H31" s="134">
        <f>SUMIFS(data!$G$3:$G$3000, data!$D$3:$D$3000, panel!$L$2, data!$B$3:$B$3000, H$18, data!$E$3:$E$3000, $A31)-SUMIFS(data!$F$3:$F$3000, data!$D$3:$D$3000, panel!$L$2, data!$B$3:$B$3000, H$18, data!$E$3:$E$3000, $A31)</f>
        <v>0</v>
      </c>
      <c r="I31" s="134">
        <f>SUMIFS(data!$G$3:$G$3000, data!$D$3:$D$3000, panel!$L$2, data!$B$3:$B$3000, I$18, data!$E$3:$E$3000, $A31)-SUMIFS(data!$F$3:$F$3000, data!$D$3:$D$3000, panel!$L$2, data!$B$3:$B$3000, I$18, data!$E$3:$E$3000, $A31)</f>
        <v>0</v>
      </c>
      <c r="J31" s="134">
        <f>SUMIFS(data!$G$3:$G$3000, data!$D$3:$D$3000, panel!$L$2, data!$B$3:$B$3000, J$18, data!$E$3:$E$3000, $A31)-SUMIFS(data!$F$3:$F$3000, data!$D$3:$D$3000, panel!$L$2, data!$B$3:$B$3000, J$18, data!$E$3:$E$3000, $A31)</f>
        <v>0</v>
      </c>
      <c r="K31" s="134">
        <f>SUMIFS(data!$G$3:$G$3000, data!$D$3:$D$3000, panel!$L$2, data!$B$3:$B$3000, K$18, data!$E$3:$E$3000, $A31)-SUMIFS(data!$F$3:$F$3000, data!$D$3:$D$3000, panel!$L$2, data!$B$3:$B$3000, K$18, data!$E$3:$E$3000, $A31)</f>
        <v>0</v>
      </c>
      <c r="L31" s="134">
        <f>SUMIFS(data!$G$3:$G$3000, data!$D$3:$D$3000, panel!$L$2, data!$B$3:$B$3000, L$18, data!$E$3:$E$3000, $A31)-SUMIFS(data!$F$3:$F$3000, data!$D$3:$D$3000, panel!$L$2, data!$B$3:$B$3000, L$18, data!$E$3:$E$3000, $A31)</f>
        <v>0</v>
      </c>
      <c r="M31" s="134">
        <f>SUMIFS(data!$G$3:$G$3000, data!$D$3:$D$3000, panel!$L$2, data!$B$3:$B$3000, M$18, data!$E$3:$E$3000, $A31)-SUMIFS(data!$F$3:$F$3000, data!$D$3:$D$3000, panel!$L$2, data!$B$3:$B$3000, M$18, data!$E$3:$E$3000, $A31)</f>
        <v>0</v>
      </c>
      <c r="N31" s="135">
        <f t="shared" si="2"/>
        <v>0</v>
      </c>
      <c r="O31" s="14"/>
      <c r="P31" s="15"/>
      <c r="Q31" s="14"/>
    </row>
    <row r="32" spans="1:17">
      <c r="A32" s="9">
        <f>panel!L16</f>
        <v>0</v>
      </c>
      <c r="B32" s="134">
        <f>SUMIFS(data!$G$3:$G$3000, data!$D$3:$D$3000, panel!$L$2, data!$B$3:$B$3000, B$18, data!$E$3:$E$3000, $A32)-SUMIFS(data!$F$3:$F$3000, data!$D$3:$D$3000, panel!$L$2, data!$B$3:$B$3000, B$18, data!$E$3:$E$3000, $A32)</f>
        <v>0</v>
      </c>
      <c r="C32" s="134">
        <f>SUMIFS(data!$G$3:$G$3000, data!$D$3:$D$3000, panel!$L$2, data!$B$3:$B$3000, C$18, data!$E$3:$E$3000, $A32)-SUMIFS(data!$F$3:$F$3000, data!$D$3:$D$3000, panel!$L$2, data!$B$3:$B$3000, C$18, data!$E$3:$E$3000, $A32)</f>
        <v>0</v>
      </c>
      <c r="D32" s="134">
        <f>SUMIFS(data!$G$3:$G$3000, data!$D$3:$D$3000, panel!$L$2, data!$B$3:$B$3000, D$18, data!$E$3:$E$3000, $A32)-SUMIFS(data!$F$3:$F$3000, data!$D$3:$D$3000, panel!$L$2, data!$B$3:$B$3000, D$18, data!$E$3:$E$3000, $A32)</f>
        <v>0</v>
      </c>
      <c r="E32" s="134">
        <f>SUMIFS(data!$G$3:$G$3000, data!$D$3:$D$3000, panel!$L$2, data!$B$3:$B$3000, E$18, data!$E$3:$E$3000, $A32)-SUMIFS(data!$F$3:$F$3000, data!$D$3:$D$3000, panel!$L$2, data!$B$3:$B$3000, E$18, data!$E$3:$E$3000, $A32)</f>
        <v>0</v>
      </c>
      <c r="F32" s="134">
        <f>SUMIFS(data!$G$3:$G$3000, data!$D$3:$D$3000, panel!$L$2, data!$B$3:$B$3000, F$18, data!$E$3:$E$3000, $A32)-SUMIFS(data!$F$3:$F$3000, data!$D$3:$D$3000, panel!$L$2, data!$B$3:$B$3000, F$18, data!$E$3:$E$3000, $A32)</f>
        <v>0</v>
      </c>
      <c r="G32" s="134">
        <f>SUMIFS(data!$G$3:$G$3000, data!$D$3:$D$3000, panel!$L$2, data!$B$3:$B$3000, G$18, data!$E$3:$E$3000, $A32)-SUMIFS(data!$F$3:$F$3000, data!$D$3:$D$3000, panel!$L$2, data!$B$3:$B$3000, G$18, data!$E$3:$E$3000, $A32)</f>
        <v>0</v>
      </c>
      <c r="H32" s="134">
        <f>SUMIFS(data!$G$3:$G$3000, data!$D$3:$D$3000, panel!$L$2, data!$B$3:$B$3000, H$18, data!$E$3:$E$3000, $A32)-SUMIFS(data!$F$3:$F$3000, data!$D$3:$D$3000, panel!$L$2, data!$B$3:$B$3000, H$18, data!$E$3:$E$3000, $A32)</f>
        <v>0</v>
      </c>
      <c r="I32" s="134">
        <f>SUMIFS(data!$G$3:$G$3000, data!$D$3:$D$3000, panel!$L$2, data!$B$3:$B$3000, I$18, data!$E$3:$E$3000, $A32)-SUMIFS(data!$F$3:$F$3000, data!$D$3:$D$3000, panel!$L$2, data!$B$3:$B$3000, I$18, data!$E$3:$E$3000, $A32)</f>
        <v>0</v>
      </c>
      <c r="J32" s="134">
        <f>SUMIFS(data!$G$3:$G$3000, data!$D$3:$D$3000, panel!$L$2, data!$B$3:$B$3000, J$18, data!$E$3:$E$3000, $A32)-SUMIFS(data!$F$3:$F$3000, data!$D$3:$D$3000, panel!$L$2, data!$B$3:$B$3000, J$18, data!$E$3:$E$3000, $A32)</f>
        <v>0</v>
      </c>
      <c r="K32" s="134">
        <f>SUMIFS(data!$G$3:$G$3000, data!$D$3:$D$3000, panel!$L$2, data!$B$3:$B$3000, K$18, data!$E$3:$E$3000, $A32)-SUMIFS(data!$F$3:$F$3000, data!$D$3:$D$3000, panel!$L$2, data!$B$3:$B$3000, K$18, data!$E$3:$E$3000, $A32)</f>
        <v>0</v>
      </c>
      <c r="L32" s="134">
        <f>SUMIFS(data!$G$3:$G$3000, data!$D$3:$D$3000, panel!$L$2, data!$B$3:$B$3000, L$18, data!$E$3:$E$3000, $A32)-SUMIFS(data!$F$3:$F$3000, data!$D$3:$D$3000, panel!$L$2, data!$B$3:$B$3000, L$18, data!$E$3:$E$3000, $A32)</f>
        <v>0</v>
      </c>
      <c r="M32" s="134">
        <f>SUMIFS(data!$G$3:$G$3000, data!$D$3:$D$3000, panel!$L$2, data!$B$3:$B$3000, M$18, data!$E$3:$E$3000, $A32)-SUMIFS(data!$F$3:$F$3000, data!$D$3:$D$3000, panel!$L$2, data!$B$3:$B$3000, M$18, data!$E$3:$E$3000, $A32)</f>
        <v>0</v>
      </c>
      <c r="N32" s="135">
        <f t="shared" si="2"/>
        <v>0</v>
      </c>
      <c r="O32" s="14"/>
      <c r="P32" s="15"/>
      <c r="Q32" s="14"/>
    </row>
    <row r="33" spans="1:18">
      <c r="A33" s="8" t="s">
        <v>21</v>
      </c>
      <c r="B33" s="135">
        <f t="shared" ref="B33:M33" si="3">SUM(B19:B32)</f>
        <v>0</v>
      </c>
      <c r="C33" s="135">
        <f t="shared" si="3"/>
        <v>0</v>
      </c>
      <c r="D33" s="135">
        <f t="shared" si="3"/>
        <v>0</v>
      </c>
      <c r="E33" s="135">
        <f t="shared" si="3"/>
        <v>0</v>
      </c>
      <c r="F33" s="135">
        <f t="shared" si="3"/>
        <v>0</v>
      </c>
      <c r="G33" s="135">
        <f t="shared" si="3"/>
        <v>0</v>
      </c>
      <c r="H33" s="135">
        <f t="shared" si="3"/>
        <v>0</v>
      </c>
      <c r="I33" s="135">
        <f t="shared" si="3"/>
        <v>0</v>
      </c>
      <c r="J33" s="135">
        <f t="shared" si="3"/>
        <v>0</v>
      </c>
      <c r="K33" s="135">
        <f t="shared" si="3"/>
        <v>0</v>
      </c>
      <c r="L33" s="135">
        <f t="shared" si="3"/>
        <v>0</v>
      </c>
      <c r="M33" s="135">
        <f t="shared" si="3"/>
        <v>0</v>
      </c>
      <c r="N33" s="140">
        <f>SUM(B33:M33)</f>
        <v>0</v>
      </c>
      <c r="O33" s="14"/>
      <c r="P33" s="14"/>
      <c r="Q33" s="14"/>
    </row>
    <row r="34" spans="1:18">
      <c r="A34" s="157"/>
      <c r="B34" s="157" t="str">
        <f>income!B2</f>
        <v>January</v>
      </c>
      <c r="C34" s="157" t="str">
        <f>income!C2</f>
        <v>February</v>
      </c>
      <c r="D34" s="157" t="str">
        <f>income!D2</f>
        <v>March</v>
      </c>
      <c r="E34" s="157" t="str">
        <f>income!E2</f>
        <v>April</v>
      </c>
      <c r="F34" s="157" t="str">
        <f>income!F2</f>
        <v>May</v>
      </c>
      <c r="G34" s="157" t="str">
        <f>income!G2</f>
        <v>June</v>
      </c>
      <c r="H34" s="157" t="str">
        <f>income!H2</f>
        <v>July</v>
      </c>
      <c r="I34" s="157" t="str">
        <f>income!I2</f>
        <v>August</v>
      </c>
      <c r="J34" s="157" t="str">
        <f>income!J2</f>
        <v>September</v>
      </c>
      <c r="K34" s="157" t="str">
        <f>income!K2</f>
        <v>October</v>
      </c>
      <c r="L34" s="157" t="str">
        <f>income!L2</f>
        <v>November</v>
      </c>
      <c r="M34" s="157" t="str">
        <f>income!M2</f>
        <v>December</v>
      </c>
      <c r="N34" s="40"/>
      <c r="O34" s="77"/>
      <c r="P34" s="76"/>
      <c r="Q34" s="76"/>
      <c r="R34" s="41"/>
    </row>
    <row r="35" spans="1:18">
      <c r="A35" s="157" t="s">
        <v>34</v>
      </c>
      <c r="B35" s="158">
        <f>IF(Chart1!$G$3="درآمد و هزینه",income!B17,B41)</f>
        <v>-50</v>
      </c>
      <c r="C35" s="158">
        <f>IF(Chart1!$G$3="درآمد و هزینه",income!C17,C41)</f>
        <v>-50</v>
      </c>
      <c r="D35" s="158">
        <f>IF(Chart1!$G$3="درآمد و هزینه",income!D17,D41)</f>
        <v>-50</v>
      </c>
      <c r="E35" s="158">
        <f>IF(Chart1!$G$3="درآمد و هزینه",income!E17,E41)</f>
        <v>-50</v>
      </c>
      <c r="F35" s="158">
        <f>IF(Chart1!$G$3="درآمد و هزینه",income!F17,F41)</f>
        <v>-50</v>
      </c>
      <c r="G35" s="158">
        <f>IF(Chart1!$G$3="درآمد و هزینه",income!G17,G41)</f>
        <v>-50</v>
      </c>
      <c r="H35" s="158">
        <f>IF(Chart1!$G$3="درآمد و هزینه",income!H17,H41)</f>
        <v>-50</v>
      </c>
      <c r="I35" s="158">
        <f>IF(Chart1!$G$3="درآمد و هزینه",income!I17,I41)</f>
        <v>-50</v>
      </c>
      <c r="J35" s="158">
        <f>IF(Chart1!$G$3="درآمد و هزینه",income!J17,J41)</f>
        <v>-50</v>
      </c>
      <c r="K35" s="158">
        <f>IF(Chart1!$G$3="درآمد و هزینه",income!K17,K41)</f>
        <v>-50</v>
      </c>
      <c r="L35" s="158">
        <f>IF(Chart1!$G$3="درآمد و هزینه",income!L17,L41)</f>
        <v>-50</v>
      </c>
      <c r="M35" s="158">
        <f>IF(Chart1!$G$3="درآمد و هزینه",income!M17,M41)</f>
        <v>-50</v>
      </c>
      <c r="N35" s="40"/>
      <c r="O35" s="74"/>
      <c r="P35" s="76"/>
      <c r="Q35" s="76"/>
      <c r="R35" s="41"/>
    </row>
    <row r="36" spans="1:18">
      <c r="A36" s="157" t="s">
        <v>33</v>
      </c>
      <c r="B36" s="158" t="str">
        <f>IF(Chart1!$G$3="درآمد و هزینه",income!B33,"")</f>
        <v/>
      </c>
      <c r="C36" s="158" t="str">
        <f>IF(Chart1!$G$3="درآمد و هزینه",income!C33,"")</f>
        <v/>
      </c>
      <c r="D36" s="158" t="str">
        <f>IF(Chart1!$G$3="درآمد و هزینه",income!D33,"")</f>
        <v/>
      </c>
      <c r="E36" s="158" t="str">
        <f>IF(Chart1!$G$3="درآمد و هزینه",income!E33,"")</f>
        <v/>
      </c>
      <c r="F36" s="158" t="str">
        <f>IF(Chart1!$G$3="درآمد و هزینه",income!F33,"")</f>
        <v/>
      </c>
      <c r="G36" s="158" t="str">
        <f>IF(Chart1!$G$3="درآمد و هزینه",income!G33,"")</f>
        <v/>
      </c>
      <c r="H36" s="158" t="str">
        <f>IF(Chart1!$G$3="درآمد و هزینه",income!H33,"")</f>
        <v/>
      </c>
      <c r="I36" s="158" t="str">
        <f>IF(Chart1!$G$3="درآمد و هزینه",income!I33,"")</f>
        <v/>
      </c>
      <c r="J36" s="158" t="str">
        <f>IF(Chart1!$G$3="درآمد و هزینه",income!J33,"")</f>
        <v/>
      </c>
      <c r="K36" s="158" t="str">
        <f>IF(Chart1!$G$3="درآمد و هزینه",income!K33,"")</f>
        <v/>
      </c>
      <c r="L36" s="158" t="str">
        <f>IF(Chart1!$G$3="درآمد و هزینه",income!L33,"")</f>
        <v/>
      </c>
      <c r="M36" s="158" t="str">
        <f>IF(Chart1!$G$3="درآمد و هزینه",income!M33,"")</f>
        <v/>
      </c>
      <c r="N36" s="40"/>
      <c r="O36" s="74"/>
      <c r="P36" s="74"/>
      <c r="Q36" s="76"/>
      <c r="R36" s="41"/>
    </row>
    <row r="37" spans="1:18">
      <c r="A37" s="157" t="s">
        <v>14</v>
      </c>
      <c r="B37" s="158" t="str">
        <f>IF(Chart1!$G$3="درآمد و هزینه",expense!B33,"")</f>
        <v/>
      </c>
      <c r="C37" s="158" t="str">
        <f>IF(Chart1!$G$3="درآمد و هزینه",expense!C33,"")</f>
        <v/>
      </c>
      <c r="D37" s="158" t="str">
        <f>IF(Chart1!$G$3="درآمد و هزینه",expense!D33,"")</f>
        <v/>
      </c>
      <c r="E37" s="158" t="str">
        <f>IF(Chart1!$G$3="درآمد و هزینه",expense!E33,"")</f>
        <v/>
      </c>
      <c r="F37" s="158" t="str">
        <f>IF(Chart1!$G$3="درآمد و هزینه",expense!F33,"")</f>
        <v/>
      </c>
      <c r="G37" s="158" t="str">
        <f>IF(Chart1!$G$3="درآمد و هزینه",expense!G33,"")</f>
        <v/>
      </c>
      <c r="H37" s="158" t="str">
        <f>IF(Chart1!$G$3="درآمد و هزینه",expense!H33,"")</f>
        <v/>
      </c>
      <c r="I37" s="158" t="str">
        <f>IF(Chart1!$G$3="درآمد و هزینه",expense!I33,"")</f>
        <v/>
      </c>
      <c r="J37" s="158" t="str">
        <f>IF(Chart1!$G$3="درآمد و هزینه",expense!J33,"")</f>
        <v/>
      </c>
      <c r="K37" s="158" t="str">
        <f>IF(Chart1!$G$3="درآمد و هزینه",expense!K33,"")</f>
        <v/>
      </c>
      <c r="L37" s="158" t="str">
        <f>IF(Chart1!$G$3="درآمد و هزینه",expense!L33,"")</f>
        <v/>
      </c>
      <c r="M37" s="158" t="str">
        <f>IF(Chart1!$G$3="درآمد و هزینه",expense!M33,"")</f>
        <v/>
      </c>
      <c r="N37" s="39"/>
      <c r="O37" s="41"/>
      <c r="P37" s="41"/>
      <c r="Q37" s="41"/>
      <c r="R37" s="41"/>
    </row>
    <row r="38" spans="1:18">
      <c r="A38" s="39" t="str">
        <f>IF(Chart1!G3="Income&amp;Expense", "Average monthly cost", "")</f>
        <v>Average monthly cost</v>
      </c>
      <c r="B38" s="158" t="str">
        <f>IF(Chart1!$G$3="درآمد و هزینه", expense!$N$33/(12-(COUNTIF(expense!$B$33:$M$33, 0))), "")</f>
        <v/>
      </c>
      <c r="C38" s="158" t="str">
        <f t="shared" ref="C38:M38" si="4">$B$38</f>
        <v/>
      </c>
      <c r="D38" s="158" t="str">
        <f t="shared" si="4"/>
        <v/>
      </c>
      <c r="E38" s="158" t="str">
        <f t="shared" si="4"/>
        <v/>
      </c>
      <c r="F38" s="158" t="str">
        <f t="shared" si="4"/>
        <v/>
      </c>
      <c r="G38" s="158" t="str">
        <f t="shared" si="4"/>
        <v/>
      </c>
      <c r="H38" s="158" t="str">
        <f t="shared" si="4"/>
        <v/>
      </c>
      <c r="I38" s="158" t="str">
        <f t="shared" si="4"/>
        <v/>
      </c>
      <c r="J38" s="158" t="str">
        <f t="shared" si="4"/>
        <v/>
      </c>
      <c r="K38" s="158" t="str">
        <f t="shared" si="4"/>
        <v/>
      </c>
      <c r="L38" s="158" t="str">
        <f t="shared" si="4"/>
        <v/>
      </c>
      <c r="M38" s="158" t="str">
        <f t="shared" si="4"/>
        <v/>
      </c>
      <c r="N38" s="39"/>
      <c r="O38" s="41"/>
      <c r="P38" s="41"/>
      <c r="Q38" s="41"/>
      <c r="R38" s="41"/>
    </row>
    <row r="39" spans="1:18">
      <c r="A39" s="39" t="str">
        <f>IF(Chart1!G3="Income&amp;Expense", "Average monthly income", "")</f>
        <v>Average monthly income</v>
      </c>
      <c r="B39" s="158" t="str">
        <f>IF(Chart1!$G$3="درآمد و هزینه",Chart1!$R$3, "")</f>
        <v/>
      </c>
      <c r="C39" s="158" t="str">
        <f>IF(Chart1!$G$3="درآمد و هزینه",Chart1!$R$3, "")</f>
        <v/>
      </c>
      <c r="D39" s="158" t="str">
        <f>IF(Chart1!$G$3="درآمد و هزینه",Chart1!$R$3, "")</f>
        <v/>
      </c>
      <c r="E39" s="158" t="str">
        <f>IF(Chart1!$G$3="درآمد و هزینه",Chart1!$R$3, "")</f>
        <v/>
      </c>
      <c r="F39" s="158" t="str">
        <f>IF(Chart1!$G$3="درآمد و هزینه",Chart1!$R$3, "")</f>
        <v/>
      </c>
      <c r="G39" s="158" t="str">
        <f>IF(Chart1!$G$3="درآمد و هزینه",Chart1!$R$3, "")</f>
        <v/>
      </c>
      <c r="H39" s="158" t="str">
        <f>IF(Chart1!$G$3="درآمد و هزینه",Chart1!$R$3, "")</f>
        <v/>
      </c>
      <c r="I39" s="158" t="str">
        <f>IF(Chart1!$G$3="درآمد و هزینه",Chart1!$R$3, "")</f>
        <v/>
      </c>
      <c r="J39" s="158" t="str">
        <f>IF(Chart1!$G$3="درآمد و هزینه",Chart1!$R$3, "")</f>
        <v/>
      </c>
      <c r="K39" s="158" t="str">
        <f>IF(Chart1!$G$3="درآمد و هزینه",Chart1!$R$3, "")</f>
        <v/>
      </c>
      <c r="L39" s="158" t="str">
        <f>IF(Chart1!$G$3="درآمد و هزینه",Chart1!$R$3, "")</f>
        <v/>
      </c>
      <c r="M39" s="158" t="str">
        <f>IF(Chart1!$G$3="درآمد و هزینه",Chart1!$R$3, "")</f>
        <v/>
      </c>
      <c r="N39" s="39"/>
      <c r="O39" s="41"/>
      <c r="P39" s="41"/>
      <c r="Q39" s="41"/>
      <c r="R39" s="41"/>
    </row>
    <row r="40" spans="1:18">
      <c r="A40" s="39" t="str">
        <f>IF(Chart1!G3="Income&amp;Expense", "Budget", "")</f>
        <v>Budget</v>
      </c>
      <c r="B40" s="40" t="str">
        <f>IF(Chart1!$G$3="درآمد و هزینه",panel!$N$33/12, "")</f>
        <v/>
      </c>
      <c r="C40" s="40" t="str">
        <f t="shared" ref="C40:M40" si="5">$B$40</f>
        <v/>
      </c>
      <c r="D40" s="40" t="str">
        <f t="shared" si="5"/>
        <v/>
      </c>
      <c r="E40" s="40" t="str">
        <f t="shared" si="5"/>
        <v/>
      </c>
      <c r="F40" s="40" t="str">
        <f t="shared" si="5"/>
        <v/>
      </c>
      <c r="G40" s="40" t="str">
        <f t="shared" si="5"/>
        <v/>
      </c>
      <c r="H40" s="40" t="str">
        <f t="shared" si="5"/>
        <v/>
      </c>
      <c r="I40" s="40" t="str">
        <f t="shared" si="5"/>
        <v/>
      </c>
      <c r="J40" s="40" t="str">
        <f t="shared" si="5"/>
        <v/>
      </c>
      <c r="K40" s="40" t="str">
        <f t="shared" si="5"/>
        <v/>
      </c>
      <c r="L40" s="40" t="str">
        <f t="shared" si="5"/>
        <v/>
      </c>
      <c r="M40" s="40" t="str">
        <f t="shared" si="5"/>
        <v/>
      </c>
      <c r="N40" s="39"/>
      <c r="O40" s="41"/>
      <c r="P40" s="41"/>
      <c r="Q40" s="41"/>
      <c r="R40" s="41"/>
    </row>
    <row r="41" spans="1:18">
      <c r="A41" s="39" t="s">
        <v>38</v>
      </c>
      <c r="B41" s="40">
        <f>income!B17+income!B33-expense!B33</f>
        <v>-50</v>
      </c>
      <c r="C41" s="40">
        <f>(income!C$17+income!C$33-expense!C$33)+B$41</f>
        <v>-50</v>
      </c>
      <c r="D41" s="40">
        <f>(income!D$17+income!D$33-expense!D$33)+C$41</f>
        <v>-50</v>
      </c>
      <c r="E41" s="40">
        <f>(income!E$17+income!E$33-expense!E$33)+D$41</f>
        <v>-50</v>
      </c>
      <c r="F41" s="40">
        <f>(income!F$17+income!F$33-expense!F$33)+E$41</f>
        <v>-50</v>
      </c>
      <c r="G41" s="40">
        <f>(income!G$17+income!G$33-expense!G$33)+F$41</f>
        <v>-50</v>
      </c>
      <c r="H41" s="40">
        <f>(income!H$17+income!H$33-expense!H$33)+G$41</f>
        <v>-50</v>
      </c>
      <c r="I41" s="40">
        <f>(income!I$17+income!I$33-expense!I$33)+H$41</f>
        <v>-50</v>
      </c>
      <c r="J41" s="40">
        <f>(income!J$17+income!J$33-expense!J$33)+I$41</f>
        <v>-50</v>
      </c>
      <c r="K41" s="40">
        <f>(income!K$17+income!K$33-expense!K$33)+J$41</f>
        <v>-50</v>
      </c>
      <c r="L41" s="40">
        <f>(income!L$17+income!L$33-expense!L$33)+K$41</f>
        <v>-50</v>
      </c>
      <c r="M41" s="40">
        <f>(income!M$17+income!M$33-expense!M$33)+L$41</f>
        <v>-50</v>
      </c>
      <c r="N41" s="39"/>
      <c r="O41" s="41"/>
      <c r="P41" s="41"/>
      <c r="Q41" s="41"/>
      <c r="R41" s="41"/>
    </row>
    <row r="42" spans="1:18">
      <c r="A42" s="39" t="s">
        <v>39</v>
      </c>
      <c r="B42" s="40">
        <f>expense!B33-panel!$N$34</f>
        <v>50</v>
      </c>
      <c r="C42" s="40">
        <f>expense!C33-panel!$N$34</f>
        <v>0</v>
      </c>
      <c r="D42" s="40">
        <f>expense!D33-panel!$N$34</f>
        <v>0</v>
      </c>
      <c r="E42" s="40">
        <f>expense!E33-panel!$N$34</f>
        <v>0</v>
      </c>
      <c r="F42" s="40">
        <f>expense!F33-panel!$N$34</f>
        <v>0</v>
      </c>
      <c r="G42" s="40">
        <f>expense!G33-panel!$N$34</f>
        <v>0</v>
      </c>
      <c r="H42" s="40">
        <f>expense!H33-panel!$N$34</f>
        <v>0</v>
      </c>
      <c r="I42" s="40">
        <f>expense!I33-panel!$N$34</f>
        <v>0</v>
      </c>
      <c r="J42" s="40">
        <f>expense!J33-panel!$N$34</f>
        <v>0</v>
      </c>
      <c r="K42" s="40">
        <f>expense!K33-panel!$N$34</f>
        <v>0</v>
      </c>
      <c r="L42" s="40">
        <f>expense!L33-panel!$N$34</f>
        <v>0</v>
      </c>
      <c r="M42" s="40">
        <f>expense!M33-panel!$N$34</f>
        <v>0</v>
      </c>
      <c r="N42" s="39"/>
      <c r="O42" s="41"/>
      <c r="P42" s="41"/>
      <c r="Q42" s="41"/>
      <c r="R42" s="41"/>
    </row>
    <row r="43" spans="1:18">
      <c r="A43" s="41"/>
      <c r="B43" s="41"/>
      <c r="C43" s="41"/>
      <c r="D43" s="41"/>
      <c r="E43" s="41"/>
      <c r="F43" s="41"/>
      <c r="G43" s="41"/>
      <c r="H43" s="41"/>
      <c r="I43" s="41"/>
      <c r="J43" s="41"/>
      <c r="K43" s="41"/>
      <c r="L43" s="41"/>
      <c r="M43" s="41"/>
      <c r="N43" s="41"/>
      <c r="O43" s="41"/>
      <c r="P43" s="41"/>
      <c r="Q43" s="41"/>
      <c r="R43" s="41"/>
    </row>
    <row r="44" spans="1:18">
      <c r="A44" s="41"/>
      <c r="B44" s="41"/>
      <c r="C44" s="41"/>
      <c r="D44" s="41"/>
      <c r="E44" s="41"/>
      <c r="F44" s="41"/>
      <c r="G44" s="41"/>
      <c r="H44" s="41"/>
      <c r="I44" s="41"/>
      <c r="J44" s="41"/>
      <c r="K44" s="41"/>
      <c r="L44" s="41"/>
      <c r="M44" s="41"/>
      <c r="N44" s="41"/>
      <c r="O44" s="41"/>
      <c r="P44" s="41"/>
      <c r="Q44" s="41"/>
      <c r="R44" s="41"/>
    </row>
    <row r="45" spans="1:18">
      <c r="A45" s="41"/>
      <c r="B45" s="41"/>
      <c r="C45" s="41"/>
      <c r="D45" s="41"/>
      <c r="E45" s="41"/>
      <c r="F45" s="41"/>
      <c r="G45" s="41"/>
      <c r="H45" s="41"/>
      <c r="I45" s="41"/>
      <c r="J45" s="41"/>
      <c r="K45" s="41"/>
      <c r="L45" s="41"/>
      <c r="M45" s="41"/>
      <c r="N45" s="41"/>
      <c r="O45" s="41"/>
      <c r="P45" s="41"/>
      <c r="Q45" s="41"/>
      <c r="R45" s="41"/>
    </row>
    <row r="46" spans="1:18">
      <c r="A46" s="41"/>
      <c r="B46" s="41"/>
      <c r="C46" s="41"/>
      <c r="D46" s="41"/>
      <c r="E46" s="41"/>
      <c r="F46" s="41"/>
      <c r="G46" s="41"/>
      <c r="H46" s="41"/>
      <c r="I46" s="41"/>
      <c r="J46" s="41"/>
      <c r="K46" s="41"/>
      <c r="L46" s="41"/>
      <c r="M46" s="41"/>
      <c r="N46" s="41"/>
      <c r="O46" s="41"/>
      <c r="P46" s="41"/>
      <c r="Q46" s="41"/>
      <c r="R46" s="41"/>
    </row>
    <row r="47" spans="1:18">
      <c r="A47" s="41"/>
      <c r="B47" s="41"/>
      <c r="C47" s="41"/>
      <c r="D47" s="41"/>
      <c r="E47" s="41"/>
      <c r="F47" s="41"/>
      <c r="G47" s="41"/>
      <c r="H47" s="41"/>
      <c r="I47" s="41"/>
      <c r="J47" s="41"/>
      <c r="K47" s="41"/>
      <c r="L47" s="41"/>
      <c r="M47" s="41"/>
      <c r="N47" s="41"/>
      <c r="O47" s="41"/>
      <c r="P47" s="41"/>
      <c r="Q47" s="41"/>
      <c r="R47" s="41"/>
    </row>
    <row r="48" spans="1:18">
      <c r="A48" s="41"/>
      <c r="B48" s="41"/>
      <c r="C48" s="41"/>
      <c r="D48" s="41"/>
      <c r="E48" s="41"/>
      <c r="F48" s="41"/>
      <c r="G48" s="41"/>
      <c r="H48" s="41"/>
      <c r="I48" s="41"/>
      <c r="J48" s="41"/>
      <c r="K48" s="41"/>
      <c r="L48" s="41"/>
      <c r="M48" s="41"/>
      <c r="N48" s="41"/>
      <c r="O48" s="41"/>
      <c r="P48" s="41"/>
      <c r="Q48" s="41"/>
      <c r="R48" s="41"/>
    </row>
    <row r="49" spans="1:18">
      <c r="A49" s="41"/>
      <c r="B49" s="41"/>
      <c r="C49" s="41"/>
      <c r="D49" s="41"/>
      <c r="E49" s="41"/>
      <c r="F49" s="41"/>
      <c r="G49" s="41"/>
      <c r="H49" s="41"/>
      <c r="I49" s="41"/>
      <c r="J49" s="41"/>
      <c r="K49" s="41"/>
      <c r="L49" s="41"/>
      <c r="M49" s="41"/>
      <c r="N49" s="41"/>
      <c r="O49" s="41"/>
      <c r="P49" s="41"/>
      <c r="Q49" s="41"/>
      <c r="R49" s="41"/>
    </row>
    <row r="50" spans="1:18">
      <c r="A50" s="41"/>
      <c r="B50" s="41"/>
      <c r="C50" s="41"/>
      <c r="D50" s="41"/>
      <c r="E50" s="41"/>
      <c r="F50" s="41"/>
      <c r="G50" s="41"/>
      <c r="H50" s="41"/>
      <c r="I50" s="41"/>
      <c r="J50" s="41"/>
      <c r="K50" s="41"/>
      <c r="L50" s="41"/>
      <c r="M50" s="41"/>
      <c r="N50" s="41"/>
      <c r="O50" s="41"/>
      <c r="P50" s="41"/>
      <c r="Q50" s="41"/>
      <c r="R50" s="41"/>
    </row>
    <row r="51" spans="1:18">
      <c r="A51" s="41"/>
      <c r="B51" s="41"/>
      <c r="C51" s="41"/>
      <c r="D51" s="41"/>
      <c r="E51" s="41"/>
      <c r="F51" s="41"/>
      <c r="G51" s="41"/>
      <c r="H51" s="41"/>
      <c r="I51" s="41"/>
      <c r="J51" s="41"/>
      <c r="K51" s="41"/>
      <c r="L51" s="41"/>
      <c r="M51" s="41"/>
      <c r="N51" s="41"/>
      <c r="O51" s="41"/>
      <c r="P51" s="41"/>
      <c r="Q51" s="41"/>
      <c r="R51" s="41"/>
    </row>
    <row r="52" spans="1:18">
      <c r="A52" s="41"/>
      <c r="B52" s="41"/>
      <c r="C52" s="41"/>
      <c r="D52" s="41"/>
      <c r="E52" s="41"/>
      <c r="F52" s="41"/>
      <c r="G52" s="41"/>
      <c r="H52" s="41"/>
      <c r="I52" s="41"/>
      <c r="J52" s="41"/>
      <c r="K52" s="41"/>
      <c r="L52" s="41"/>
      <c r="M52" s="41"/>
      <c r="N52" s="41"/>
      <c r="O52" s="41"/>
      <c r="P52" s="41"/>
      <c r="Q52" s="41"/>
      <c r="R52" s="41"/>
    </row>
    <row r="53" spans="1:18">
      <c r="A53" s="41"/>
      <c r="B53" s="41"/>
      <c r="C53" s="41"/>
      <c r="D53" s="41"/>
      <c r="E53" s="41"/>
      <c r="F53" s="41"/>
      <c r="G53" s="41"/>
      <c r="H53" s="41"/>
      <c r="I53" s="41"/>
      <c r="J53" s="41"/>
      <c r="K53" s="41"/>
      <c r="L53" s="41"/>
      <c r="M53" s="41"/>
      <c r="N53" s="41"/>
      <c r="O53" s="41"/>
      <c r="P53" s="41"/>
      <c r="Q53" s="41"/>
      <c r="R53" s="41"/>
    </row>
    <row r="54" spans="1:18">
      <c r="A54" s="41"/>
      <c r="B54" s="41"/>
      <c r="C54" s="41"/>
      <c r="D54" s="41"/>
      <c r="E54" s="41"/>
      <c r="F54" s="41"/>
      <c r="G54" s="41"/>
      <c r="H54" s="41"/>
      <c r="I54" s="41"/>
      <c r="J54" s="41"/>
      <c r="K54" s="41"/>
      <c r="L54" s="41"/>
      <c r="M54" s="41"/>
      <c r="N54" s="41"/>
      <c r="O54" s="41"/>
      <c r="P54" s="41"/>
      <c r="Q54" s="41"/>
      <c r="R54" s="41"/>
    </row>
    <row r="55" spans="1:18">
      <c r="A55" s="41"/>
      <c r="B55" s="41"/>
      <c r="C55" s="41"/>
      <c r="D55" s="41"/>
      <c r="E55" s="41"/>
      <c r="F55" s="41"/>
      <c r="G55" s="41"/>
      <c r="H55" s="41"/>
      <c r="I55" s="41"/>
      <c r="J55" s="41"/>
      <c r="K55" s="41"/>
      <c r="L55" s="41"/>
      <c r="M55" s="41"/>
      <c r="N55" s="41"/>
      <c r="O55" s="41"/>
      <c r="P55" s="41"/>
      <c r="Q55" s="41"/>
      <c r="R55" s="41"/>
    </row>
  </sheetData>
  <sheetProtection algorithmName="SHA-512" hashValue="YGR/5NgBRnRvltdk2IwaIOBP9TpvANDXCEVU9RDWMGw4M/E/fAXR6Dr6RQfdIDJb4q247uAYgmiSmuBxubgM9Q==" saltValue="iHlBnEdSZ+iMST0uP6qm7Q==" spinCount="100000" sheet="1" selectLockedCells="1"/>
  <mergeCells count="1">
    <mergeCell ref="A1:N1"/>
  </mergeCells>
  <conditionalFormatting sqref="B3:M16 B19:M32">
    <cfRule type="cellIs" dxfId="13" priority="4" stopIfTrue="1" operator="equal">
      <formula>0</formula>
    </cfRule>
  </conditionalFormatting>
  <conditionalFormatting sqref="A1 N3:N16 N19:N32 B17:M17 B33:M33 A3:A16 A19:A32">
    <cfRule type="cellIs" dxfId="12" priority="2" operator="equal">
      <formula>0</formula>
    </cfRule>
  </conditionalFormatting>
  <conditionalFormatting sqref="N17 N33">
    <cfRule type="cellIs" dxfId="11" priority="1" operator="equal">
      <formula>0</formula>
    </cfRule>
  </conditionalFormatting>
  <pageMargins left="0.7" right="0.7" top="0.75" bottom="0.75" header="0.3" footer="0.3"/>
  <pageSetup paperSize="9" orientation="portrait" r:id="rId1"/>
  <ignoredErrors>
    <ignoredError sqref="B38:M38 B39:M39"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67"/>
  <sheetViews>
    <sheetView workbookViewId="0">
      <pane xSplit="14" ySplit="33" topLeftCell="O34" activePane="bottomRight" state="frozen"/>
      <selection pane="topRight" activeCell="O1" sqref="O1"/>
      <selection pane="bottomLeft" activeCell="A34" sqref="A34"/>
      <selection pane="bottomRight" activeCell="O34" sqref="O34"/>
    </sheetView>
  </sheetViews>
  <sheetFormatPr defaultColWidth="9" defaultRowHeight="14.25"/>
  <cols>
    <col min="1" max="14" width="8.625" style="1" customWidth="1"/>
    <col min="15" max="24" width="9" style="1"/>
    <col min="25" max="25" width="9.125" style="1" bestFit="1" customWidth="1"/>
    <col min="26" max="26" width="9.875" style="1" bestFit="1" customWidth="1"/>
    <col min="27" max="27" width="9.125" style="1" bestFit="1" customWidth="1"/>
    <col min="28" max="28" width="9.875" style="1" bestFit="1" customWidth="1"/>
    <col min="29" max="16384" width="9" style="1"/>
  </cols>
  <sheetData>
    <row r="1" spans="1:22" ht="18" customHeight="1" thickBot="1">
      <c r="A1" s="171" t="s">
        <v>49</v>
      </c>
      <c r="B1" s="172"/>
      <c r="C1" s="172"/>
      <c r="D1" s="172"/>
      <c r="E1" s="172"/>
      <c r="F1" s="172"/>
      <c r="G1" s="172"/>
      <c r="H1" s="172"/>
      <c r="I1" s="172"/>
      <c r="J1" s="172"/>
      <c r="K1" s="172"/>
      <c r="L1" s="172"/>
      <c r="M1" s="172"/>
      <c r="N1" s="173"/>
      <c r="O1" s="41"/>
      <c r="P1" s="41"/>
      <c r="Q1" s="41"/>
      <c r="R1" s="41"/>
      <c r="S1" s="41"/>
    </row>
    <row r="2" spans="1:22" ht="15.75" thickBot="1">
      <c r="A2" s="174" t="s">
        <v>82</v>
      </c>
      <c r="B2" s="175"/>
      <c r="C2" s="170" t="s">
        <v>37</v>
      </c>
      <c r="D2" s="170"/>
      <c r="E2" s="170" t="s">
        <v>81</v>
      </c>
      <c r="F2" s="170"/>
      <c r="G2" s="170" t="s">
        <v>36</v>
      </c>
      <c r="H2" s="170"/>
      <c r="I2" s="170" t="s">
        <v>35</v>
      </c>
      <c r="J2" s="170"/>
      <c r="K2" s="170" t="s">
        <v>83</v>
      </c>
      <c r="L2" s="170"/>
      <c r="M2" s="170" t="s">
        <v>84</v>
      </c>
      <c r="N2" s="170"/>
      <c r="O2" s="41"/>
      <c r="P2" s="41"/>
      <c r="Q2" s="41"/>
      <c r="R2" s="41"/>
      <c r="S2" s="41"/>
    </row>
    <row r="3" spans="1:22">
      <c r="A3" s="141" t="str">
        <f>panel!G3</f>
        <v>Person1</v>
      </c>
      <c r="B3" s="142">
        <f>SUMIFS(data!$F$3:$F$3000, data!$D$3:$D$3000, panel!$G$2, data!$E$3:$E$3000, $A3)-SUMIFS(data!$G$3:$G$3000, data!$D$3:$D$3000, panel!$G$2, data!$E$3:$E$3000, $A3)</f>
        <v>100</v>
      </c>
      <c r="C3" s="141">
        <f>panel!H3</f>
        <v>0</v>
      </c>
      <c r="D3" s="142">
        <f>SUMIFS(data!$F$3:$F$3000, data!$D$3:$D$3000, panel!$H$2, data!$E$3:$E$3000, $C3)-SUMIFS(data!$G$3:$G$3000, data!$D$3:$D$3000, panel!$H$2, data!$E$3:$E$3000, $C3)</f>
        <v>0</v>
      </c>
      <c r="E3" s="141" t="str">
        <f>panel!I3</f>
        <v>debt A</v>
      </c>
      <c r="F3" s="155">
        <f>SUMIFS(data!$F$3:$F$3000, data!$D$3:$D$3000, panel!$I$2, data!$E$3:$E$3000, $E3)-SUMIFS(data!$G$3:$G$3000, data!$D$3:$D$3000, panel!$I$2, data!$E$3:$E$3000, $E3)</f>
        <v>-50</v>
      </c>
      <c r="G3" s="143">
        <f>panel!J3</f>
        <v>0</v>
      </c>
      <c r="H3" s="142">
        <f>SUMIFS(data!$G$3:$G$3000, data!$D$3:$D$3000, panel!$J$2, data!$E$3:$E$3000, $G3)-SUMIFS(data!$F$3:$F$3000, data!$D$3:$D$3000, panel!$J$2, data!$E$3:$E$3000, $G3)</f>
        <v>0</v>
      </c>
      <c r="I3" s="141" t="str">
        <f>IF(J3=0, "","Cash")</f>
        <v>Cash</v>
      </c>
      <c r="J3" s="142">
        <f>SUMIF(data!D3:D3000, panel!$C$2, data!F3:F3000)-SUMIF(data!D3:D3000, panel!$C$2, data!G3:G3000)</f>
        <v>50</v>
      </c>
      <c r="K3" s="143">
        <f>panel!E3</f>
        <v>0</v>
      </c>
      <c r="L3" s="142">
        <f>SUMIFS(data!$F$3:$F$3000, data!$D$3:$D$3000, panel!$E$2, data!$E$3:$E$3000, $K3)-SUMIFS(data!$G$3:$G$3000, data!$D$3:$D$3000, panel!$E$2, data!$E$3:$E$3000, $K3)</f>
        <v>0</v>
      </c>
      <c r="M3" s="143">
        <f>panel!F3</f>
        <v>0</v>
      </c>
      <c r="N3" s="142">
        <f>SUMIFS(data!$F$3:$F$3000, data!$D$3:$D$3000, panel!$F$2, data!$E$3:$E$3000, $M3)-SUMIFS(data!$G$3:$G$3000, data!$D$3:$D$3000, panel!$F$2, data!$E$3:$E$3000, $M3)</f>
        <v>0</v>
      </c>
      <c r="O3" s="41"/>
      <c r="P3" s="41"/>
      <c r="Q3" s="41"/>
      <c r="R3" s="41"/>
      <c r="S3" s="41"/>
      <c r="T3" s="15"/>
      <c r="V3" s="15"/>
    </row>
    <row r="4" spans="1:22">
      <c r="A4" s="141">
        <f>panel!G4</f>
        <v>0</v>
      </c>
      <c r="B4" s="142">
        <f>SUMIFS(data!$F$3:$F$3000, data!$D$3:$D$3000, panel!$G$2, data!$E$3:$E$3000, $A4)-SUMIFS(data!$G$3:$G$3000, data!$D$3:$D$3000, panel!$G$2, data!$E$3:$E$3000, $A4)</f>
        <v>0</v>
      </c>
      <c r="C4" s="141">
        <f>panel!H4</f>
        <v>0</v>
      </c>
      <c r="D4" s="142">
        <f>SUMIFS(data!$F$3:$F$3000, data!$D$3:$D$3000, panel!$H$2, data!$E$3:$E$3000, $C4)-SUMIFS(data!$G$3:$G$3000, data!$D$3:$D$3000, panel!$H$2, data!$E$3:$E$3000, $C4)</f>
        <v>0</v>
      </c>
      <c r="E4" s="141">
        <f>panel!I4</f>
        <v>0</v>
      </c>
      <c r="F4" s="142">
        <f>SUMIFS(data!$F$3:$F$3000, data!$D$3:$D$3000, panel!$I$2, data!$E$3:$E$3000, $E4)-SUMIFS(data!$G$3:$G$3000, data!$D$3:$D$3000, panel!$I$2, data!$E$3:$E$3000, $E4)</f>
        <v>0</v>
      </c>
      <c r="G4" s="143">
        <f>panel!J4</f>
        <v>0</v>
      </c>
      <c r="H4" s="142">
        <f>SUMIFS(data!$G$3:$G$3000, data!$D$3:$D$3000, panel!$J$2, data!$E$3:$E$3000, $G4)-SUMIFS(data!$F$3:$F$3000, data!$D$3:$D$3000, panel!$J$2, data!$E$3:$E$3000, $G4)</f>
        <v>0</v>
      </c>
      <c r="I4" s="143" t="str">
        <f>panel!D3</f>
        <v>account a</v>
      </c>
      <c r="J4" s="142">
        <f>SUMIFS(data!$F$3:$F$3000, data!$D$3:$D$3000, panel!$D$2, data!$E$3:$E$3000, $I4)-SUMIFS(data!$G$3:$G$3000, data!$D$3:$D$3000, panel!$D$2, data!$E$3:$E$3000, $I4)</f>
        <v>400</v>
      </c>
      <c r="K4" s="143">
        <f>panel!E4</f>
        <v>0</v>
      </c>
      <c r="L4" s="142">
        <f>SUMIFS(data!$F$3:$F$3000, data!$D$3:$D$3000, panel!$E$2, data!$E$3:$E$3000, $K4)-SUMIFS(data!$G$3:$G$3000, data!$D$3:$D$3000, panel!$E$2, data!$E$3:$E$3000, $K4)</f>
        <v>0</v>
      </c>
      <c r="M4" s="143">
        <f>panel!F4</f>
        <v>0</v>
      </c>
      <c r="N4" s="142">
        <f>SUMIFS(data!$F$3:$F$3000, data!$D$3:$D$3000, panel!$F$2, data!$E$3:$E$3000, $M4)-SUMIFS(data!$G$3:$G$3000, data!$D$3:$D$3000, panel!$F$2, data!$E$3:$E$3000, $M4)</f>
        <v>0</v>
      </c>
      <c r="O4" s="41"/>
      <c r="P4" s="41"/>
      <c r="Q4" s="41"/>
      <c r="R4" s="41"/>
      <c r="S4" s="41"/>
      <c r="T4" s="15"/>
      <c r="V4" s="15"/>
    </row>
    <row r="5" spans="1:22">
      <c r="A5" s="141">
        <f>panel!G5</f>
        <v>0</v>
      </c>
      <c r="B5" s="142">
        <f>SUMIFS(data!$F$3:$F$3000, data!$D$3:$D$3000, panel!$G$2, data!$E$3:$E$3000, $A5)-SUMIFS(data!$G$3:$G$3000, data!$D$3:$D$3000, panel!$G$2, data!$E$3:$E$3000, $A5)</f>
        <v>0</v>
      </c>
      <c r="C5" s="141">
        <f>panel!H5</f>
        <v>0</v>
      </c>
      <c r="D5" s="142">
        <f>SUMIFS(data!$F$3:$F$3000, data!$D$3:$D$3000, panel!$H$2, data!$E$3:$E$3000, $C5)-SUMIFS(data!$G$3:$G$3000, data!$D$3:$D$3000, panel!$H$2, data!$E$3:$E$3000, $C5)</f>
        <v>0</v>
      </c>
      <c r="E5" s="141">
        <f>panel!I5</f>
        <v>0</v>
      </c>
      <c r="F5" s="142">
        <f>SUMIFS(data!$G$3:$G$3000, data!$D$3:$D$3000, panel!$I$2, data!$E$3:$E$3000, $E5)-SUMIFS(data!$F$3:$F$3000, data!$D$3:$D$3000, panel!$I$2, data!$E$3:$E$3000, $E5)</f>
        <v>0</v>
      </c>
      <c r="G5" s="143">
        <f>panel!J5</f>
        <v>0</v>
      </c>
      <c r="H5" s="142">
        <f>SUMIFS(data!$G$3:$G$3000, data!$D$3:$D$3000, panel!$J$2, data!$E$3:$E$3000, $G5)-SUMIFS(data!$F$3:$F$3000, data!$D$3:$D$3000, panel!$J$2, data!$E$3:$E$3000, $G5)</f>
        <v>0</v>
      </c>
      <c r="I5" s="143" t="str">
        <f>panel!D4</f>
        <v>account b</v>
      </c>
      <c r="J5" s="142">
        <f>SUMIFS(data!$F$3:$F$3000, data!$D$3:$D$3000, panel!$D$2, data!$E$3:$E$3000, $I5)-SUMIFS(data!$G$3:$G$3000, data!$D$3:$D$3000, panel!$D$2, data!$E$3:$E$3000, $I5)</f>
        <v>300</v>
      </c>
      <c r="K5" s="143">
        <f>panel!E5</f>
        <v>0</v>
      </c>
      <c r="L5" s="142">
        <f>SUMIFS(data!$F$3:$F$3000, data!$D$3:$D$3000, panel!$E$2, data!$E$3:$E$3000, $K5)-SUMIFS(data!$G$3:$G$3000, data!$D$3:$D$3000, panel!$E$2, data!$E$3:$E$3000, $K5)</f>
        <v>0</v>
      </c>
      <c r="M5" s="143">
        <f>panel!F5</f>
        <v>0</v>
      </c>
      <c r="N5" s="142">
        <f>SUMIFS(data!$F$3:$F$3000, data!$D$3:$D$3000, panel!$F$2, data!$E$3:$E$3000, $M5)-SUMIFS(data!$G$3:$G$3000, data!$D$3:$D$3000, panel!$F$2, data!$E$3:$E$3000, $M5)</f>
        <v>0</v>
      </c>
      <c r="O5" s="41"/>
      <c r="P5" s="41"/>
      <c r="Q5" s="41"/>
      <c r="R5" s="41"/>
      <c r="S5" s="41"/>
      <c r="T5" s="15"/>
      <c r="V5" s="15"/>
    </row>
    <row r="6" spans="1:22">
      <c r="A6" s="141">
        <f>panel!G6</f>
        <v>0</v>
      </c>
      <c r="B6" s="142">
        <f>SUMIFS(data!$F$3:$F$3000, data!$D$3:$D$3000, panel!$G$2, data!$E$3:$E$3000, $A6)-SUMIFS(data!$G$3:$G$3000, data!$D$3:$D$3000, panel!$G$2, data!$E$3:$E$3000, $A6)</f>
        <v>0</v>
      </c>
      <c r="C6" s="141">
        <f>panel!H6</f>
        <v>0</v>
      </c>
      <c r="D6" s="142">
        <f>SUMIFS(data!$F$3:$F$3000, data!$D$3:$D$3000, panel!$H$2, data!$E$3:$E$3000, $C6)-SUMIFS(data!$G$3:$G$3000, data!$D$3:$D$3000, panel!$H$2, data!$E$3:$E$3000, $C6)</f>
        <v>0</v>
      </c>
      <c r="E6" s="141">
        <f>panel!I6</f>
        <v>0</v>
      </c>
      <c r="F6" s="142">
        <f>SUMIFS(data!$G$3:$G$3000, data!$D$3:$D$3000, panel!$I$2, data!$E$3:$E$3000, $E6)-SUMIFS(data!$F$3:$F$3000, data!$D$3:$D$3000, panel!$I$2, data!$E$3:$E$3000, $E6)</f>
        <v>0</v>
      </c>
      <c r="G6" s="143">
        <f>panel!J6</f>
        <v>0</v>
      </c>
      <c r="H6" s="142">
        <f>SUMIFS(data!$G$3:$G$3000, data!$D$3:$D$3000, panel!$J$2, data!$E$3:$E$3000, $G6)-SUMIFS(data!$F$3:$F$3000, data!$D$3:$D$3000, panel!$J$2, data!$E$3:$E$3000, $G6)</f>
        <v>0</v>
      </c>
      <c r="I6" s="143">
        <f>panel!D5</f>
        <v>0</v>
      </c>
      <c r="J6" s="142">
        <f>SUMIFS(data!$F$3:$F$3000, data!$D$3:$D$3000, panel!$D$2, data!$E$3:$E$3000, $I6)-SUMIFS(data!$G$3:$G$3000, data!$D$3:$D$3000, panel!$D$2, data!$E$3:$E$3000, $I6)</f>
        <v>0</v>
      </c>
      <c r="K6" s="143">
        <f>panel!E6</f>
        <v>0</v>
      </c>
      <c r="L6" s="142">
        <f>SUMIFS(data!$F$3:$F$3000, data!$D$3:$D$3000, panel!$E$2, data!$E$3:$E$3000, $K6)-SUMIFS(data!$G$3:$G$3000, data!$D$3:$D$3000, panel!$E$2, data!$E$3:$E$3000, $K6)</f>
        <v>0</v>
      </c>
      <c r="M6" s="143">
        <f>panel!F6</f>
        <v>0</v>
      </c>
      <c r="N6" s="142">
        <f>SUMIFS(data!$F$3:$F$3000, data!$D$3:$D$3000, panel!$F$2, data!$E$3:$E$3000, $M6)-SUMIFS(data!$G$3:$G$3000, data!$D$3:$D$3000, panel!$F$2, data!$E$3:$E$3000, $M6)</f>
        <v>0</v>
      </c>
      <c r="O6" s="41"/>
      <c r="P6" s="41"/>
      <c r="Q6" s="41"/>
      <c r="R6" s="41"/>
      <c r="S6" s="41"/>
      <c r="T6" s="15"/>
      <c r="V6" s="15"/>
    </row>
    <row r="7" spans="1:22">
      <c r="A7" s="141">
        <f>panel!G7</f>
        <v>0</v>
      </c>
      <c r="B7" s="142">
        <f>SUMIFS(data!$F$3:$F$3000, data!$D$3:$D$3000, panel!$G$2, data!$E$3:$E$3000, $A7)-SUMIFS(data!$G$3:$G$3000, data!$D$3:$D$3000, panel!$G$2, data!$E$3:$E$3000, $A7)</f>
        <v>0</v>
      </c>
      <c r="C7" s="141">
        <f>panel!H7</f>
        <v>0</v>
      </c>
      <c r="D7" s="142">
        <f>SUMIFS(data!$F$3:$F$3000, data!$D$3:$D$3000, panel!$H$2, data!$E$3:$E$3000, $C7)-SUMIFS(data!$G$3:$G$3000, data!$D$3:$D$3000, panel!$H$2, data!$E$3:$E$3000, $C7)</f>
        <v>0</v>
      </c>
      <c r="E7" s="141">
        <f>panel!I7</f>
        <v>0</v>
      </c>
      <c r="F7" s="142">
        <f>SUMIFS(data!$G$3:$G$3000, data!$D$3:$D$3000, panel!$I$2, data!$E$3:$E$3000, $E7)-SUMIFS(data!$F$3:$F$3000, data!$D$3:$D$3000, panel!$I$2, data!$E$3:$E$3000, $E7)</f>
        <v>0</v>
      </c>
      <c r="G7" s="143">
        <f>panel!J7</f>
        <v>0</v>
      </c>
      <c r="H7" s="142">
        <f>SUMIFS(data!$G$3:$G$3000, data!$D$3:$D$3000, panel!$J$2, data!$E$3:$E$3000, $G7)-SUMIFS(data!$F$3:$F$3000, data!$D$3:$D$3000, panel!$J$2, data!$E$3:$E$3000, $G7)</f>
        <v>0</v>
      </c>
      <c r="I7" s="143">
        <f>panel!D6</f>
        <v>0</v>
      </c>
      <c r="J7" s="142">
        <f>SUMIFS(data!$F$3:$F$3000, data!$D$3:$D$3000, panel!$D$2, data!$E$3:$E$3000, $I7)-SUMIFS(data!$G$3:$G$3000, data!$D$3:$D$3000, panel!$D$2, data!$E$3:$E$3000, $I7)</f>
        <v>0</v>
      </c>
      <c r="K7" s="143">
        <f>panel!E7</f>
        <v>0</v>
      </c>
      <c r="L7" s="142">
        <f>SUMIFS(data!$F$3:$F$3000, data!$D$3:$D$3000, panel!$E$2, data!$E$3:$E$3000, $K7)-SUMIFS(data!$G$3:$G$3000, data!$D$3:$D$3000, panel!$E$2, data!$E$3:$E$3000, $K7)</f>
        <v>0</v>
      </c>
      <c r="M7" s="143">
        <f>panel!F7</f>
        <v>0</v>
      </c>
      <c r="N7" s="142">
        <f>SUMIFS(data!$F$3:$F$3000, data!$D$3:$D$3000, panel!$F$2, data!$E$3:$E$3000, $M7)-SUMIFS(data!$G$3:$G$3000, data!$D$3:$D$3000, panel!$F$2, data!$E$3:$E$3000, $M7)</f>
        <v>0</v>
      </c>
      <c r="O7" s="41"/>
      <c r="P7" s="41"/>
      <c r="Q7" s="41"/>
      <c r="R7" s="41"/>
      <c r="S7" s="41"/>
      <c r="T7" s="15"/>
      <c r="V7" s="15"/>
    </row>
    <row r="8" spans="1:22">
      <c r="A8" s="141">
        <f>panel!G8</f>
        <v>0</v>
      </c>
      <c r="B8" s="142">
        <f>SUMIFS(data!$F$3:$F$3000, data!$D$3:$D$3000, panel!$G$2, data!$E$3:$E$3000, $A8)-SUMIFS(data!$G$3:$G$3000, data!$D$3:$D$3000, panel!$G$2, data!$E$3:$E$3000, $A8)</f>
        <v>0</v>
      </c>
      <c r="C8" s="141">
        <f>panel!H8</f>
        <v>0</v>
      </c>
      <c r="D8" s="142">
        <f>SUMIFS(data!$F$3:$F$3000, data!$D$3:$D$3000, panel!$H$2, data!$E$3:$E$3000, $C8)-SUMIFS(data!$G$3:$G$3000, data!$D$3:$D$3000, panel!$H$2, data!$E$3:$E$3000, $C8)</f>
        <v>0</v>
      </c>
      <c r="E8" s="141">
        <f>panel!I8</f>
        <v>0</v>
      </c>
      <c r="F8" s="142">
        <f>SUMIFS(data!$G$3:$G$3000, data!$D$3:$D$3000, panel!$I$2, data!$E$3:$E$3000, $E8)-SUMIFS(data!$F$3:$F$3000, data!$D$3:$D$3000, panel!$I$2, data!$E$3:$E$3000, $E8)</f>
        <v>0</v>
      </c>
      <c r="G8" s="143">
        <f>panel!J8</f>
        <v>0</v>
      </c>
      <c r="H8" s="142">
        <f>SUMIFS(data!$G$3:$G$3000, data!$D$3:$D$3000, panel!$J$2, data!$E$3:$E$3000, $G8)-SUMIFS(data!$F$3:$F$3000, data!$D$3:$D$3000, panel!$J$2, data!$E$3:$E$3000, $G8)</f>
        <v>0</v>
      </c>
      <c r="I8" s="143">
        <f>panel!D7</f>
        <v>0</v>
      </c>
      <c r="J8" s="142">
        <f>SUMIFS(data!$F$3:$F$3000, data!$D$3:$D$3000, panel!$D$2, data!$E$3:$E$3000, $I8)-SUMIFS(data!$G$3:$G$3000, data!$D$3:$D$3000, panel!$D$2, data!$E$3:$E$3000, $I8)</f>
        <v>0</v>
      </c>
      <c r="K8" s="143">
        <f>panel!E8</f>
        <v>0</v>
      </c>
      <c r="L8" s="142">
        <f>SUMIFS(data!$F$3:$F$3000, data!$D$3:$D$3000, panel!$E$2, data!$E$3:$E$3000, $K8)-SUMIFS(data!$G$3:$G$3000, data!$D$3:$D$3000, panel!$E$2, data!$E$3:$E$3000, $K8)</f>
        <v>0</v>
      </c>
      <c r="M8" s="143">
        <f>panel!F8</f>
        <v>0</v>
      </c>
      <c r="N8" s="142">
        <f>SUMIFS(data!$F$3:$F$3000, data!$D$3:$D$3000, panel!$F$2, data!$E$3:$E$3000, $M8)-SUMIFS(data!$G$3:$G$3000, data!$D$3:$D$3000, panel!$F$2, data!$E$3:$E$3000, $M8)</f>
        <v>0</v>
      </c>
      <c r="O8" s="41"/>
      <c r="P8" s="41"/>
      <c r="Q8" s="41"/>
      <c r="R8" s="41"/>
      <c r="S8" s="41"/>
      <c r="T8" s="15"/>
      <c r="V8" s="15"/>
    </row>
    <row r="9" spans="1:22">
      <c r="A9" s="141">
        <f>panel!G9</f>
        <v>0</v>
      </c>
      <c r="B9" s="142">
        <f>SUMIFS(data!$F$3:$F$3000, data!$D$3:$D$3000, panel!$G$2, data!$E$3:$E$3000, $A9)-SUMIFS(data!$G$3:$G$3000, data!$D$3:$D$3000, panel!$G$2, data!$E$3:$E$3000, $A9)</f>
        <v>0</v>
      </c>
      <c r="C9" s="141">
        <f>panel!H9</f>
        <v>0</v>
      </c>
      <c r="D9" s="142">
        <f>SUMIFS(data!$F$3:$F$3000, data!$D$3:$D$3000, panel!$H$2, data!$E$3:$E$3000, $C9)-SUMIFS(data!$G$3:$G$3000, data!$D$3:$D$3000, panel!$H$2, data!$E$3:$E$3000, $C9)</f>
        <v>0</v>
      </c>
      <c r="E9" s="141">
        <f>panel!I9</f>
        <v>0</v>
      </c>
      <c r="F9" s="142">
        <f>SUMIFS(data!$G$3:$G$3000, data!$D$3:$D$3000, panel!$I$2, data!$E$3:$E$3000, $E9)-SUMIFS(data!$F$3:$F$3000, data!$D$3:$D$3000, panel!$I$2, data!$E$3:$E$3000, $E9)</f>
        <v>0</v>
      </c>
      <c r="G9" s="143">
        <f>panel!J9</f>
        <v>0</v>
      </c>
      <c r="H9" s="142">
        <f>SUMIFS(data!$G$3:$G$3000, data!$D$3:$D$3000, panel!$J$2, data!$E$3:$E$3000, $G9)-SUMIFS(data!$F$3:$F$3000, data!$D$3:$D$3000, panel!$J$2, data!$E$3:$E$3000, $G9)</f>
        <v>0</v>
      </c>
      <c r="I9" s="143">
        <f>panel!D8</f>
        <v>0</v>
      </c>
      <c r="J9" s="142">
        <f>SUMIFS(data!$F$3:$F$3000, data!$D$3:$D$3000, panel!$D$2, data!$E$3:$E$3000, $I9)-SUMIFS(data!$G$3:$G$3000, data!$D$3:$D$3000, panel!$D$2, data!$E$3:$E$3000, $I9)</f>
        <v>0</v>
      </c>
      <c r="K9" s="143">
        <f>panel!E9</f>
        <v>0</v>
      </c>
      <c r="L9" s="142">
        <f>SUMIFS(data!$F$3:$F$3000, data!$D$3:$D$3000, panel!$E$2, data!$E$3:$E$3000, $K9)-SUMIFS(data!$G$3:$G$3000, data!$D$3:$D$3000, panel!$E$2, data!$E$3:$E$3000, $K9)</f>
        <v>0</v>
      </c>
      <c r="M9" s="143">
        <f>panel!F9</f>
        <v>0</v>
      </c>
      <c r="N9" s="142">
        <f>SUMIFS(data!$F$3:$F$3000, data!$D$3:$D$3000, panel!$F$2, data!$E$3:$E$3000, $M9)-SUMIFS(data!$G$3:$G$3000, data!$D$3:$D$3000, panel!$F$2, data!$E$3:$E$3000, $M9)</f>
        <v>0</v>
      </c>
      <c r="O9" s="41"/>
      <c r="P9" s="41"/>
      <c r="Q9" s="41"/>
      <c r="R9" s="41"/>
      <c r="S9" s="41"/>
      <c r="T9" s="15"/>
      <c r="V9" s="15"/>
    </row>
    <row r="10" spans="1:22">
      <c r="A10" s="141">
        <f>panel!G10</f>
        <v>0</v>
      </c>
      <c r="B10" s="142">
        <f>SUMIFS(data!$F$3:$F$3000, data!$D$3:$D$3000, panel!$G$2, data!$E$3:$E$3000, $A10)-SUMIFS(data!$G$3:$G$3000, data!$D$3:$D$3000, panel!$G$2, data!$E$3:$E$3000, $A10)</f>
        <v>0</v>
      </c>
      <c r="C10" s="141">
        <f>panel!H10</f>
        <v>0</v>
      </c>
      <c r="D10" s="142">
        <f>SUMIFS(data!$F$3:$F$3000, data!$D$3:$D$3000, panel!$H$2, data!$E$3:$E$3000, $C10)-SUMIFS(data!$G$3:$G$3000, data!$D$3:$D$3000, panel!$H$2, data!$E$3:$E$3000, $C10)</f>
        <v>0</v>
      </c>
      <c r="E10" s="141">
        <f>panel!I10</f>
        <v>0</v>
      </c>
      <c r="F10" s="142">
        <f>SUMIFS(data!$G$3:$G$3000, data!$D$3:$D$3000, panel!$I$2, data!$E$3:$E$3000, $E10)-SUMIFS(data!$F$3:$F$3000, data!$D$3:$D$3000, panel!$I$2, data!$E$3:$E$3000, $E10)</f>
        <v>0</v>
      </c>
      <c r="G10" s="143">
        <f>panel!J10</f>
        <v>0</v>
      </c>
      <c r="H10" s="142">
        <f>SUMIFS(data!$G$3:$G$3000, data!$D$3:$D$3000, panel!$J$2, data!$E$3:$E$3000, $G10)-SUMIFS(data!$F$3:$F$3000, data!$D$3:$D$3000, panel!$J$2, data!$E$3:$E$3000, $G10)</f>
        <v>0</v>
      </c>
      <c r="I10" s="143">
        <f>panel!D9</f>
        <v>0</v>
      </c>
      <c r="J10" s="142">
        <f>SUMIFS(data!$F$3:$F$3000, data!$D$3:$D$3000, panel!$D$2, data!$E$3:$E$3000, $I10)-SUMIFS(data!$G$3:$G$3000, data!$D$3:$D$3000, panel!$D$2, data!$E$3:$E$3000, $I10)</f>
        <v>0</v>
      </c>
      <c r="K10" s="143">
        <f>panel!E10</f>
        <v>0</v>
      </c>
      <c r="L10" s="142">
        <f>SUMIFS(data!$F$3:$F$3000, data!$D$3:$D$3000, panel!$E$2, data!$E$3:$E$3000, $K10)-SUMIFS(data!$G$3:$G$3000, data!$D$3:$D$3000, panel!$E$2, data!$E$3:$E$3000, $K10)</f>
        <v>0</v>
      </c>
      <c r="M10" s="143">
        <f>panel!F10</f>
        <v>0</v>
      </c>
      <c r="N10" s="142">
        <f>SUMIFS(data!$F$3:$F$3000, data!$D$3:$D$3000, panel!$F$2, data!$E$3:$E$3000, $M10)-SUMIFS(data!$G$3:$G$3000, data!$D$3:$D$3000, panel!$F$2, data!$E$3:$E$3000, $M10)</f>
        <v>0</v>
      </c>
      <c r="O10" s="41"/>
      <c r="P10" s="41"/>
      <c r="Q10" s="41"/>
      <c r="R10" s="41"/>
      <c r="S10" s="41"/>
      <c r="T10" s="15"/>
      <c r="V10" s="15"/>
    </row>
    <row r="11" spans="1:22">
      <c r="A11" s="141">
        <f>panel!G11</f>
        <v>0</v>
      </c>
      <c r="B11" s="142">
        <f>SUMIFS(data!$F$3:$F$3000, data!$D$3:$D$3000, panel!$G$2, data!$E$3:$E$3000, $A11)-SUMIFS(data!$G$3:$G$3000, data!$D$3:$D$3000, panel!$G$2, data!$E$3:$E$3000, $A11)</f>
        <v>0</v>
      </c>
      <c r="C11" s="141">
        <f>panel!H11</f>
        <v>0</v>
      </c>
      <c r="D11" s="142">
        <f>SUMIFS(data!$F$3:$F$3000, data!$D$3:$D$3000, panel!$H$2, data!$E$3:$E$3000, $C11)-SUMIFS(data!$G$3:$G$3000, data!$D$3:$D$3000, panel!$H$2, data!$E$3:$E$3000, $C11)</f>
        <v>0</v>
      </c>
      <c r="E11" s="141">
        <f>panel!I11</f>
        <v>0</v>
      </c>
      <c r="F11" s="142">
        <f>SUMIFS(data!$G$3:$G$3000, data!$D$3:$D$3000, panel!$I$2, data!$E$3:$E$3000, $E11)-SUMIFS(data!$F$3:$F$3000, data!$D$3:$D$3000, panel!$I$2, data!$E$3:$E$3000, $E11)</f>
        <v>0</v>
      </c>
      <c r="G11" s="143">
        <f>panel!J11</f>
        <v>0</v>
      </c>
      <c r="H11" s="142">
        <f>SUMIFS(data!$G$3:$G$3000, data!$D$3:$D$3000, panel!$J$2, data!$E$3:$E$3000, $G11)-SUMIFS(data!$F$3:$F$3000, data!$D$3:$D$3000, panel!$J$2, data!$E$3:$E$3000, $G11)</f>
        <v>0</v>
      </c>
      <c r="I11" s="143">
        <f>panel!D10</f>
        <v>0</v>
      </c>
      <c r="J11" s="142">
        <f>SUMIFS(data!$F$3:$F$3000, data!$D$3:$D$3000, panel!$D$2, data!$E$3:$E$3000, $I11)-SUMIFS(data!$G$3:$G$3000, data!$D$3:$D$3000, panel!$D$2, data!$E$3:$E$3000, $I11)</f>
        <v>0</v>
      </c>
      <c r="K11" s="143">
        <f>panel!E11</f>
        <v>0</v>
      </c>
      <c r="L11" s="142">
        <f>SUMIFS(data!$F$3:$F$3000, data!$D$3:$D$3000, panel!$E$2, data!$E$3:$E$3000, $K11)-SUMIFS(data!$G$3:$G$3000, data!$D$3:$D$3000, panel!$E$2, data!$E$3:$E$3000, $K11)</f>
        <v>0</v>
      </c>
      <c r="M11" s="143">
        <f>panel!F11</f>
        <v>0</v>
      </c>
      <c r="N11" s="142">
        <f>SUMIFS(data!$F$3:$F$3000, data!$D$3:$D$3000, panel!$F$2, data!$E$3:$E$3000, $M11)-SUMIFS(data!$G$3:$G$3000, data!$D$3:$D$3000, panel!$F$2, data!$E$3:$E$3000, $M11)</f>
        <v>0</v>
      </c>
      <c r="O11" s="41"/>
      <c r="P11" s="41"/>
      <c r="Q11" s="41"/>
      <c r="R11" s="41"/>
      <c r="S11" s="41"/>
      <c r="T11" s="15"/>
      <c r="V11" s="15"/>
    </row>
    <row r="12" spans="1:22">
      <c r="A12" s="141">
        <f>panel!G12</f>
        <v>0</v>
      </c>
      <c r="B12" s="142">
        <f>SUMIFS(data!$F$3:$F$3000, data!$D$3:$D$3000, panel!$G$2, data!$E$3:$E$3000, $A12)-SUMIFS(data!$G$3:$G$3000, data!$D$3:$D$3000, panel!$G$2, data!$E$3:$E$3000, $A12)</f>
        <v>0</v>
      </c>
      <c r="C12" s="141">
        <f>panel!H12</f>
        <v>0</v>
      </c>
      <c r="D12" s="142">
        <f>SUMIFS(data!$F$3:$F$3000, data!$D$3:$D$3000, panel!$H$2, data!$E$3:$E$3000, $C12)-SUMIFS(data!$G$3:$G$3000, data!$D$3:$D$3000, panel!$H$2, data!$E$3:$E$3000, $C12)</f>
        <v>0</v>
      </c>
      <c r="E12" s="141">
        <f>panel!I12</f>
        <v>0</v>
      </c>
      <c r="F12" s="142">
        <f>SUMIFS(data!$G$3:$G$3000, data!$D$3:$D$3000, panel!$I$2, data!$E$3:$E$3000, $E12)-SUMIFS(data!$F$3:$F$3000, data!$D$3:$D$3000, panel!$I$2, data!$E$3:$E$3000, $E12)</f>
        <v>0</v>
      </c>
      <c r="G12" s="143">
        <f>panel!J12</f>
        <v>0</v>
      </c>
      <c r="H12" s="142">
        <f>SUMIFS(data!$G$3:$G$3000, data!$D$3:$D$3000, panel!$J$2, data!$E$3:$E$3000, $G12)-SUMIFS(data!$F$3:$F$3000, data!$D$3:$D$3000, panel!$J$2, data!$E$3:$E$3000, $G12)</f>
        <v>0</v>
      </c>
      <c r="I12" s="143">
        <f>panel!D11</f>
        <v>0</v>
      </c>
      <c r="J12" s="142">
        <f>SUMIFS(data!$F$3:$F$3000, data!$D$3:$D$3000, panel!$D$2, data!$E$3:$E$3000, $I12)-SUMIFS(data!$G$3:$G$3000, data!$D$3:$D$3000, panel!$D$2, data!$E$3:$E$3000, $I12)</f>
        <v>0</v>
      </c>
      <c r="K12" s="143">
        <f>panel!E12</f>
        <v>0</v>
      </c>
      <c r="L12" s="142">
        <f>SUMIFS(data!$F$3:$F$3000, data!$D$3:$D$3000, panel!$E$2, data!$E$3:$E$3000, $K12)-SUMIFS(data!$G$3:$G$3000, data!$D$3:$D$3000, panel!$E$2, data!$E$3:$E$3000, $K12)</f>
        <v>0</v>
      </c>
      <c r="M12" s="143">
        <f>panel!F12</f>
        <v>0</v>
      </c>
      <c r="N12" s="142">
        <f>SUMIFS(data!$F$3:$F$3000, data!$D$3:$D$3000, panel!$F$2, data!$E$3:$E$3000, $M12)-SUMIFS(data!$G$3:$G$3000, data!$D$3:$D$3000, panel!$F$2, data!$E$3:$E$3000, $M12)</f>
        <v>0</v>
      </c>
      <c r="O12" s="41"/>
      <c r="P12" s="41"/>
      <c r="Q12" s="41"/>
      <c r="R12" s="41"/>
      <c r="S12" s="41"/>
      <c r="T12" s="15"/>
      <c r="V12" s="15"/>
    </row>
    <row r="13" spans="1:22">
      <c r="A13" s="141">
        <f>panel!G13</f>
        <v>0</v>
      </c>
      <c r="B13" s="142">
        <f>SUMIFS(data!$F$3:$F$3000, data!$D$3:$D$3000, panel!$G$2, data!$E$3:$E$3000, $A13)-SUMIFS(data!$G$3:$G$3000, data!$D$3:$D$3000, panel!$G$2, data!$E$3:$E$3000, $A13)</f>
        <v>0</v>
      </c>
      <c r="C13" s="141">
        <f>panel!H13</f>
        <v>0</v>
      </c>
      <c r="D13" s="142">
        <f>SUMIFS(data!$F$3:$F$3000, data!$D$3:$D$3000, panel!$H$2, data!$E$3:$E$3000, $C13)-SUMIFS(data!$G$3:$G$3000, data!$D$3:$D$3000, panel!$H$2, data!$E$3:$E$3000, $C13)</f>
        <v>0</v>
      </c>
      <c r="E13" s="141">
        <f>panel!I13</f>
        <v>0</v>
      </c>
      <c r="F13" s="142">
        <f>SUMIFS(data!$G$3:$G$3000, data!$D$3:$D$3000, panel!$I$2, data!$E$3:$E$3000, $E13)-SUMIFS(data!$F$3:$F$3000, data!$D$3:$D$3000, panel!$I$2, data!$E$3:$E$3000, $E13)</f>
        <v>0</v>
      </c>
      <c r="G13" s="143">
        <f>panel!J13</f>
        <v>0</v>
      </c>
      <c r="H13" s="142">
        <f>SUMIFS(data!$G$3:$G$3000, data!$D$3:$D$3000, panel!$J$2, data!$E$3:$E$3000, $G13)-SUMIFS(data!$F$3:$F$3000, data!$D$3:$D$3000, panel!$J$2, data!$E$3:$E$3000, $G13)</f>
        <v>0</v>
      </c>
      <c r="I13" s="143">
        <f>panel!D12</f>
        <v>0</v>
      </c>
      <c r="J13" s="142">
        <f>SUMIFS(data!$F$3:$F$3000, data!$D$3:$D$3000, panel!$D$2, data!$E$3:$E$3000, $I13)-SUMIFS(data!$G$3:$G$3000, data!$D$3:$D$3000, panel!$D$2, data!$E$3:$E$3000, $I13)</f>
        <v>0</v>
      </c>
      <c r="K13" s="143">
        <f>panel!E13</f>
        <v>0</v>
      </c>
      <c r="L13" s="142">
        <f>SUMIFS(data!$F$3:$F$3000, data!$D$3:$D$3000, panel!$E$2, data!$E$3:$E$3000, $K13)-SUMIFS(data!$G$3:$G$3000, data!$D$3:$D$3000, panel!$E$2, data!$E$3:$E$3000, $K13)</f>
        <v>0</v>
      </c>
      <c r="M13" s="143">
        <f>panel!F13</f>
        <v>0</v>
      </c>
      <c r="N13" s="142">
        <f>SUMIFS(data!$F$3:$F$3000, data!$D$3:$D$3000, panel!$F$2, data!$E$3:$E$3000, $M13)-SUMIFS(data!$G$3:$G$3000, data!$D$3:$D$3000, panel!$F$2, data!$E$3:$E$3000, $M13)</f>
        <v>0</v>
      </c>
      <c r="O13" s="41"/>
      <c r="P13" s="41"/>
      <c r="Q13" s="41"/>
      <c r="R13" s="41"/>
      <c r="S13" s="41"/>
      <c r="T13" s="15"/>
      <c r="V13" s="15"/>
    </row>
    <row r="14" spans="1:22">
      <c r="A14" s="141">
        <f>panel!G14</f>
        <v>0</v>
      </c>
      <c r="B14" s="142">
        <f>SUMIFS(data!$F$3:$F$3000, data!$D$3:$D$3000, panel!$G$2, data!$E$3:$E$3000, $A14)-SUMIFS(data!$G$3:$G$3000, data!$D$3:$D$3000, panel!$G$2, data!$E$3:$E$3000, $A14)</f>
        <v>0</v>
      </c>
      <c r="C14" s="141">
        <f>panel!H14</f>
        <v>0</v>
      </c>
      <c r="D14" s="142">
        <f>SUMIFS(data!$F$3:$F$3000, data!$D$3:$D$3000, panel!$H$2, data!$E$3:$E$3000, $C14)-SUMIFS(data!$G$3:$G$3000, data!$D$3:$D$3000, panel!$H$2, data!$E$3:$E$3000, $C14)</f>
        <v>0</v>
      </c>
      <c r="E14" s="141">
        <f>panel!I14</f>
        <v>0</v>
      </c>
      <c r="F14" s="142">
        <f>SUMIFS(data!$G$3:$G$3000, data!$D$3:$D$3000, panel!$I$2, data!$E$3:$E$3000, $E14)-SUMIFS(data!$F$3:$F$3000, data!$D$3:$D$3000, panel!$I$2, data!$E$3:$E$3000, $E14)</f>
        <v>0</v>
      </c>
      <c r="G14" s="143">
        <f>panel!J14</f>
        <v>0</v>
      </c>
      <c r="H14" s="142">
        <f>SUMIFS(data!$G$3:$G$3000, data!$D$3:$D$3000, panel!$J$2, data!$E$3:$E$3000, $G14)-SUMIFS(data!$F$3:$F$3000, data!$D$3:$D$3000, panel!$J$2, data!$E$3:$E$3000, $G14)</f>
        <v>0</v>
      </c>
      <c r="I14" s="143">
        <f>panel!D13</f>
        <v>0</v>
      </c>
      <c r="J14" s="142">
        <f>SUMIFS(data!$F$3:$F$3000, data!$D$3:$D$3000, panel!$D$2, data!$E$3:$E$3000, $I14)-SUMIFS(data!$G$3:$G$3000, data!$D$3:$D$3000, panel!$D$2, data!$E$3:$E$3000, $I14)</f>
        <v>0</v>
      </c>
      <c r="K14" s="143">
        <f>panel!E14</f>
        <v>0</v>
      </c>
      <c r="L14" s="142">
        <f>SUMIFS(data!$F$3:$F$3000, data!$D$3:$D$3000, panel!$E$2, data!$E$3:$E$3000, $K14)-SUMIFS(data!$G$3:$G$3000, data!$D$3:$D$3000, panel!$E$2, data!$E$3:$E$3000, $K14)</f>
        <v>0</v>
      </c>
      <c r="M14" s="143">
        <f>panel!F14</f>
        <v>0</v>
      </c>
      <c r="N14" s="142">
        <f>SUMIFS(data!$F$3:$F$3000, data!$D$3:$D$3000, panel!$F$2, data!$E$3:$E$3000, $M14)-SUMIFS(data!$G$3:$G$3000, data!$D$3:$D$3000, panel!$F$2, data!$E$3:$E$3000, $M14)</f>
        <v>0</v>
      </c>
      <c r="O14" s="41"/>
      <c r="P14" s="41"/>
      <c r="Q14" s="41"/>
      <c r="R14" s="41"/>
      <c r="S14" s="41"/>
      <c r="T14" s="15"/>
      <c r="V14" s="15"/>
    </row>
    <row r="15" spans="1:22">
      <c r="A15" s="141">
        <f>panel!G15</f>
        <v>0</v>
      </c>
      <c r="B15" s="142">
        <f>SUMIFS(data!$F$3:$F$3000, data!$D$3:$D$3000, panel!$G$2, data!$E$3:$E$3000, $A15)-SUMIFS(data!$G$3:$G$3000, data!$D$3:$D$3000, panel!$G$2, data!$E$3:$E$3000, $A15)</f>
        <v>0</v>
      </c>
      <c r="C15" s="141">
        <f>panel!H15</f>
        <v>0</v>
      </c>
      <c r="D15" s="142">
        <f>SUMIFS(data!$F$3:$F$3000, data!$D$3:$D$3000, panel!$H$2, data!$E$3:$E$3000, $C15)-SUMIFS(data!$G$3:$G$3000, data!$D$3:$D$3000, panel!$H$2, data!$E$3:$E$3000, $C15)</f>
        <v>0</v>
      </c>
      <c r="E15" s="141">
        <f>panel!I15</f>
        <v>0</v>
      </c>
      <c r="F15" s="142">
        <f>SUMIFS(data!$G$3:$G$3000, data!$D$3:$D$3000, panel!$I$2, data!$E$3:$E$3000, $E15)-SUMIFS(data!$F$3:$F$3000, data!$D$3:$D$3000, panel!$I$2, data!$E$3:$E$3000, $E15)</f>
        <v>0</v>
      </c>
      <c r="G15" s="143">
        <f>panel!J15</f>
        <v>0</v>
      </c>
      <c r="H15" s="142">
        <f>SUMIFS(data!$G$3:$G$3000, data!$D$3:$D$3000, panel!$J$2, data!$E$3:$E$3000, $G15)-SUMIFS(data!$F$3:$F$3000, data!$D$3:$D$3000, panel!$J$2, data!$E$3:$E$3000, $G15)</f>
        <v>0</v>
      </c>
      <c r="I15" s="143">
        <f>panel!D14</f>
        <v>0</v>
      </c>
      <c r="J15" s="142">
        <f>SUMIFS(data!$F$3:$F$3000, data!$D$3:$D$3000, panel!$D$2, data!$E$3:$E$3000, $I15)-SUMIFS(data!$G$3:$G$3000, data!$D$3:$D$3000, panel!$D$2, data!$E$3:$E$3000, $I15)</f>
        <v>0</v>
      </c>
      <c r="K15" s="143">
        <f>panel!E15</f>
        <v>0</v>
      </c>
      <c r="L15" s="142">
        <f>SUMIFS(data!$F$3:$F$3000, data!$D$3:$D$3000, panel!$E$2, data!$E$3:$E$3000, $K15)-SUMIFS(data!$G$3:$G$3000, data!$D$3:$D$3000, panel!$E$2, data!$E$3:$E$3000, $K15)</f>
        <v>0</v>
      </c>
      <c r="M15" s="143">
        <f>panel!F15</f>
        <v>0</v>
      </c>
      <c r="N15" s="142">
        <f>SUMIFS(data!$F$3:$F$3000, data!$D$3:$D$3000, panel!$F$2, data!$E$3:$E$3000, $M15)-SUMIFS(data!$G$3:$G$3000, data!$D$3:$D$3000, panel!$F$2, data!$E$3:$E$3000, $M15)</f>
        <v>0</v>
      </c>
      <c r="O15" s="41"/>
      <c r="P15" s="41"/>
      <c r="Q15" s="41"/>
      <c r="R15" s="41"/>
      <c r="S15" s="41"/>
      <c r="T15" s="15"/>
      <c r="V15" s="15"/>
    </row>
    <row r="16" spans="1:22">
      <c r="A16" s="141">
        <f>panel!G16</f>
        <v>0</v>
      </c>
      <c r="B16" s="142">
        <f>SUMIFS(data!$F$3:$F$3000, data!$D$3:$D$3000, panel!$G$2, data!$E$3:$E$3000, $A16)-SUMIFS(data!$G$3:$G$3000, data!$D$3:$D$3000, panel!$G$2, data!$E$3:$E$3000, $A16)</f>
        <v>0</v>
      </c>
      <c r="C16" s="141">
        <f>panel!H16</f>
        <v>0</v>
      </c>
      <c r="D16" s="142">
        <f>SUMIFS(data!$F$3:$F$3000, data!$D$3:$D$3000, panel!$H$2, data!$E$3:$E$3000, $C16)-SUMIFS(data!$G$3:$G$3000, data!$D$3:$D$3000, panel!$H$2, data!$E$3:$E$3000, $C16)</f>
        <v>0</v>
      </c>
      <c r="E16" s="141">
        <f>panel!I16</f>
        <v>0</v>
      </c>
      <c r="F16" s="142">
        <f>SUMIFS(data!$G$3:$G$3000, data!$D$3:$D$3000, panel!$I$2, data!$E$3:$E$3000, $E16)-SUMIFS(data!$F$3:$F$3000, data!$D$3:$D$3000, panel!$I$2, data!$E$3:$E$3000, $E16)</f>
        <v>0</v>
      </c>
      <c r="G16" s="143">
        <f>panel!J16</f>
        <v>0</v>
      </c>
      <c r="H16" s="142">
        <f>SUMIFS(data!$G$3:$G$3000, data!$D$3:$D$3000, panel!$J$2, data!$E$3:$E$3000, $G16)-SUMIFS(data!$F$3:$F$3000, data!$D$3:$D$3000, panel!$J$2, data!$E$3:$E$3000, $G16)</f>
        <v>0</v>
      </c>
      <c r="I16" s="143">
        <f>panel!D15</f>
        <v>0</v>
      </c>
      <c r="J16" s="142">
        <f>SUMIFS(data!$F$3:$F$3000, data!$D$3:$D$3000, panel!$D$2, data!$E$3:$E$3000, $I16)-SUMIFS(data!$G$3:$G$3000, data!$D$3:$D$3000, panel!$D$2, data!$E$3:$E$3000, $I16)</f>
        <v>0</v>
      </c>
      <c r="K16" s="143">
        <f>panel!E16</f>
        <v>0</v>
      </c>
      <c r="L16" s="142">
        <f>SUMIFS(data!$F$3:$F$3000, data!$D$3:$D$3000, panel!$E$2, data!$E$3:$E$3000, $K16)-SUMIFS(data!$G$3:$G$3000, data!$D$3:$D$3000, panel!$E$2, data!$E$3:$E$3000, $K16)</f>
        <v>0</v>
      </c>
      <c r="M16" s="143">
        <f>panel!F16</f>
        <v>0</v>
      </c>
      <c r="N16" s="142">
        <f>SUMIFS(data!$F$3:$F$3000, data!$D$3:$D$3000, panel!$F$2, data!$E$3:$E$3000, $M16)-SUMIFS(data!$G$3:$G$3000, data!$D$3:$D$3000, panel!$F$2, data!$E$3:$E$3000, $M16)</f>
        <v>0</v>
      </c>
      <c r="O16" s="41"/>
      <c r="P16" s="41"/>
      <c r="Q16" s="41"/>
      <c r="R16" s="41"/>
      <c r="S16" s="41"/>
      <c r="T16" s="15"/>
      <c r="V16" s="15"/>
    </row>
    <row r="17" spans="1:22">
      <c r="A17" s="141">
        <f>panel!G17</f>
        <v>0</v>
      </c>
      <c r="B17" s="142">
        <f>SUMIFS(data!$F$3:$F$3000, data!$D$3:$D$3000, panel!$G$2, data!$E$3:$E$3000, $A17)-SUMIFS(data!$G$3:$G$3000, data!$D$3:$D$3000, panel!$G$2, data!$E$3:$E$3000, $A17)</f>
        <v>0</v>
      </c>
      <c r="C17" s="141">
        <f>panel!H17</f>
        <v>0</v>
      </c>
      <c r="D17" s="142">
        <f>SUMIFS(data!$F$3:$F$3000, data!$D$3:$D$3000, panel!$H$2, data!$E$3:$E$3000, $C17)-SUMIFS(data!$G$3:$G$3000, data!$D$3:$D$3000, panel!$H$2, data!$E$3:$E$3000, $C17)</f>
        <v>0</v>
      </c>
      <c r="E17" s="141">
        <f>panel!I17</f>
        <v>0</v>
      </c>
      <c r="F17" s="142">
        <f>SUMIFS(data!$G$3:$G$3000, data!$D$3:$D$3000, panel!$I$2, data!$E$3:$E$3000, $E17)-SUMIFS(data!$F$3:$F$3000, data!$D$3:$D$3000, panel!$I$2, data!$E$3:$E$3000, $E17)</f>
        <v>0</v>
      </c>
      <c r="G17" s="143">
        <f>panel!J17</f>
        <v>0</v>
      </c>
      <c r="H17" s="142">
        <f>SUMIFS(data!$G$3:$G$3000, data!$D$3:$D$3000, panel!$J$2, data!$E$3:$E$3000, $G17)-SUMIFS(data!$F$3:$F$3000, data!$D$3:$D$3000, panel!$J$2, data!$E$3:$E$3000, $G17)</f>
        <v>0</v>
      </c>
      <c r="I17" s="143">
        <f>panel!D16</f>
        <v>0</v>
      </c>
      <c r="J17" s="142">
        <f>SUMIFS(data!$F$3:$F$3000, data!$D$3:$D$3000, panel!$D$2, data!$E$3:$E$3000, $I17)-SUMIFS(data!$G$3:$G$3000, data!$D$3:$D$3000, panel!$D$2, data!$E$3:$E$3000, $I17)</f>
        <v>0</v>
      </c>
      <c r="K17" s="143">
        <f>panel!E17</f>
        <v>0</v>
      </c>
      <c r="L17" s="142">
        <f>SUMIFS(data!$F$3:$F$3000, data!$D$3:$D$3000, panel!$E$2, data!$E$3:$E$3000, $K17)-SUMIFS(data!$G$3:$G$3000, data!$D$3:$D$3000, panel!$E$2, data!$E$3:$E$3000, $K17)</f>
        <v>0</v>
      </c>
      <c r="M17" s="143">
        <f>panel!F17</f>
        <v>0</v>
      </c>
      <c r="N17" s="142">
        <f>SUMIFS(data!$F$3:$F$3000, data!$D$3:$D$3000, panel!$F$2, data!$E$3:$E$3000, $M17)-SUMIFS(data!$G$3:$G$3000, data!$D$3:$D$3000, panel!$F$2, data!$E$3:$E$3000, $M17)</f>
        <v>0</v>
      </c>
      <c r="O17" s="41"/>
      <c r="P17" s="41"/>
      <c r="Q17" s="41"/>
      <c r="R17" s="41"/>
      <c r="S17" s="41"/>
      <c r="T17" s="15"/>
      <c r="V17" s="15"/>
    </row>
    <row r="18" spans="1:22">
      <c r="A18" s="141">
        <f>panel!G18</f>
        <v>0</v>
      </c>
      <c r="B18" s="142">
        <f>SUMIFS(data!$F$3:$F$3000, data!$D$3:$D$3000, panel!$G$2, data!$E$3:$E$3000, $A18)-SUMIFS(data!$G$3:$G$3000, data!$D$3:$D$3000, panel!$G$2, data!$E$3:$E$3000, $A18)</f>
        <v>0</v>
      </c>
      <c r="C18" s="141">
        <f>panel!H18</f>
        <v>0</v>
      </c>
      <c r="D18" s="142">
        <f>SUMIFS(data!$F$3:$F$3000, data!$D$3:$D$3000, panel!$H$2, data!$E$3:$E$3000, $C18)-SUMIFS(data!$G$3:$G$3000, data!$D$3:$D$3000, panel!$H$2, data!$E$3:$E$3000, $C18)</f>
        <v>0</v>
      </c>
      <c r="E18" s="141">
        <f>panel!I18</f>
        <v>0</v>
      </c>
      <c r="F18" s="142">
        <f>SUMIFS(data!$G$3:$G$3000, data!$D$3:$D$3000, panel!$I$2, data!$E$3:$E$3000, $E18)-SUMIFS(data!$F$3:$F$3000, data!$D$3:$D$3000, panel!$I$2, data!$E$3:$E$3000, $E18)</f>
        <v>0</v>
      </c>
      <c r="G18" s="143">
        <f>panel!J18</f>
        <v>0</v>
      </c>
      <c r="H18" s="142">
        <f>SUMIFS(data!$G$3:$G$3000, data!$D$3:$D$3000, panel!$J$2, data!$E$3:$E$3000, $G18)-SUMIFS(data!$F$3:$F$3000, data!$D$3:$D$3000, panel!$J$2, data!$E$3:$E$3000, $G18)</f>
        <v>0</v>
      </c>
      <c r="I18" s="143">
        <f>panel!D17</f>
        <v>0</v>
      </c>
      <c r="J18" s="142">
        <f>SUMIFS(data!$F$3:$F$3000, data!$D$3:$D$3000, panel!$D$2, data!$E$3:$E$3000, $I18)-SUMIFS(data!$G$3:$G$3000, data!$D$3:$D$3000, panel!$D$2, data!$E$3:$E$3000, $I18)</f>
        <v>0</v>
      </c>
      <c r="K18" s="143">
        <f>panel!E18</f>
        <v>0</v>
      </c>
      <c r="L18" s="142">
        <f>SUMIFS(data!$F$3:$F$3000, data!$D$3:$D$3000, panel!$E$2, data!$E$3:$E$3000, $K18)-SUMIFS(data!$G$3:$G$3000, data!$D$3:$D$3000, panel!$E$2, data!$E$3:$E$3000, $K18)</f>
        <v>0</v>
      </c>
      <c r="M18" s="143">
        <f>panel!F18</f>
        <v>0</v>
      </c>
      <c r="N18" s="142">
        <f>SUMIFS(data!$F$3:$F$3000, data!$D$3:$D$3000, panel!$F$2, data!$E$3:$E$3000, $M18)-SUMIFS(data!$G$3:$G$3000, data!$D$3:$D$3000, panel!$F$2, data!$E$3:$E$3000, $M18)</f>
        <v>0</v>
      </c>
      <c r="O18" s="41"/>
      <c r="P18" s="41"/>
      <c r="Q18" s="41"/>
      <c r="R18" s="41"/>
      <c r="S18" s="41"/>
      <c r="T18" s="15"/>
      <c r="V18" s="15"/>
    </row>
    <row r="19" spans="1:22">
      <c r="A19" s="141">
        <f>panel!G19</f>
        <v>0</v>
      </c>
      <c r="B19" s="142">
        <f>SUMIFS(data!$F$3:$F$3000, data!$D$3:$D$3000, panel!$G$2, data!$E$3:$E$3000, $A19)-SUMIFS(data!$G$3:$G$3000, data!$D$3:$D$3000, panel!$G$2, data!$E$3:$E$3000, $A19)</f>
        <v>0</v>
      </c>
      <c r="C19" s="141">
        <f>panel!H19</f>
        <v>0</v>
      </c>
      <c r="D19" s="142">
        <f>SUMIFS(data!$F$3:$F$3000, data!$D$3:$D$3000, panel!$H$2, data!$E$3:$E$3000, $C19)-SUMIFS(data!$G$3:$G$3000, data!$D$3:$D$3000, panel!$H$2, data!$E$3:$E$3000, $C19)</f>
        <v>0</v>
      </c>
      <c r="E19" s="141">
        <f>panel!I19</f>
        <v>0</v>
      </c>
      <c r="F19" s="142">
        <f>SUMIFS(data!$G$3:$G$3000, data!$D$3:$D$3000, panel!$I$2, data!$E$3:$E$3000, $E19)-SUMIFS(data!$F$3:$F$3000, data!$D$3:$D$3000, panel!$I$2, data!$E$3:$E$3000, $E19)</f>
        <v>0</v>
      </c>
      <c r="G19" s="143">
        <f>panel!J19</f>
        <v>0</v>
      </c>
      <c r="H19" s="142">
        <f>SUMIFS(data!$G$3:$G$3000, data!$D$3:$D$3000, panel!$J$2, data!$E$3:$E$3000, $G19)-SUMIFS(data!$F$3:$F$3000, data!$D$3:$D$3000, panel!$J$2, data!$E$3:$E$3000, $G19)</f>
        <v>0</v>
      </c>
      <c r="I19" s="143">
        <f>panel!D18</f>
        <v>0</v>
      </c>
      <c r="J19" s="142">
        <f>SUMIFS(data!$F$3:$F$3000, data!$D$3:$D$3000, panel!$D$2, data!$E$3:$E$3000, $I19)-SUMIFS(data!$G$3:$G$3000, data!$D$3:$D$3000, panel!$D$2, data!$E$3:$E$3000, $I19)</f>
        <v>0</v>
      </c>
      <c r="K19" s="143">
        <f>panel!E19</f>
        <v>0</v>
      </c>
      <c r="L19" s="142">
        <f>SUMIFS(data!$F$3:$F$3000, data!$D$3:$D$3000, panel!$E$2, data!$E$3:$E$3000, $K19)-SUMIFS(data!$G$3:$G$3000, data!$D$3:$D$3000, panel!$E$2, data!$E$3:$E$3000, $K19)</f>
        <v>0</v>
      </c>
      <c r="M19" s="143">
        <f>panel!F19</f>
        <v>0</v>
      </c>
      <c r="N19" s="142">
        <f>SUMIFS(data!$F$3:$F$3000, data!$D$3:$D$3000, panel!$F$2, data!$E$3:$E$3000, $M19)-SUMIFS(data!$G$3:$G$3000, data!$D$3:$D$3000, panel!$F$2, data!$E$3:$E$3000, $M19)</f>
        <v>0</v>
      </c>
      <c r="O19" s="41"/>
      <c r="P19" s="41"/>
      <c r="Q19" s="41"/>
      <c r="R19" s="41"/>
      <c r="S19" s="41"/>
      <c r="T19" s="15"/>
      <c r="V19" s="15"/>
    </row>
    <row r="20" spans="1:22">
      <c r="A20" s="141">
        <f>panel!G20</f>
        <v>0</v>
      </c>
      <c r="B20" s="142">
        <f>SUMIFS(data!$F$3:$F$3000, data!$D$3:$D$3000, panel!$G$2, data!$E$3:$E$3000, $A20)-SUMIFS(data!$G$3:$G$3000, data!$D$3:$D$3000, panel!$G$2, data!$E$3:$E$3000, $A20)</f>
        <v>0</v>
      </c>
      <c r="C20" s="141">
        <f>panel!H20</f>
        <v>0</v>
      </c>
      <c r="D20" s="142">
        <f>SUMIFS(data!$F$3:$F$3000, data!$D$3:$D$3000, panel!$H$2, data!$E$3:$E$3000, $C20)-SUMIFS(data!$G$3:$G$3000, data!$D$3:$D$3000, panel!$H$2, data!$E$3:$E$3000, $C20)</f>
        <v>0</v>
      </c>
      <c r="E20" s="141">
        <f>panel!I20</f>
        <v>0</v>
      </c>
      <c r="F20" s="142">
        <f>SUMIFS(data!$G$3:$G$3000, data!$D$3:$D$3000, panel!$I$2, data!$E$3:$E$3000, $E20)-SUMIFS(data!$F$3:$F$3000, data!$D$3:$D$3000, panel!$I$2, data!$E$3:$E$3000, $E20)</f>
        <v>0</v>
      </c>
      <c r="G20" s="143">
        <f>panel!J20</f>
        <v>0</v>
      </c>
      <c r="H20" s="142">
        <f>SUMIFS(data!$G$3:$G$3000, data!$D$3:$D$3000, panel!$J$2, data!$E$3:$E$3000, $G20)-SUMIFS(data!$F$3:$F$3000, data!$D$3:$D$3000, panel!$J$2, data!$E$3:$E$3000, $G20)</f>
        <v>0</v>
      </c>
      <c r="I20" s="143">
        <f>panel!D19</f>
        <v>0</v>
      </c>
      <c r="J20" s="142">
        <f>SUMIFS(data!$F$3:$F$3000, data!$D$3:$D$3000, panel!$D$2, data!$E$3:$E$3000, $I20)-SUMIFS(data!$G$3:$G$3000, data!$D$3:$D$3000, panel!$D$2, data!$E$3:$E$3000, $I20)</f>
        <v>0</v>
      </c>
      <c r="K20" s="143">
        <f>panel!E20</f>
        <v>0</v>
      </c>
      <c r="L20" s="142">
        <f>SUMIFS(data!$F$3:$F$3000, data!$D$3:$D$3000, panel!$E$2, data!$E$3:$E$3000, $K20)-SUMIFS(data!$G$3:$G$3000, data!$D$3:$D$3000, panel!$E$2, data!$E$3:$E$3000, $K20)</f>
        <v>0</v>
      </c>
      <c r="M20" s="143">
        <f>panel!F20</f>
        <v>0</v>
      </c>
      <c r="N20" s="142">
        <f>SUMIFS(data!$F$3:$F$3000, data!$D$3:$D$3000, panel!$F$2, data!$E$3:$E$3000, $M20)-SUMIFS(data!$G$3:$G$3000, data!$D$3:$D$3000, panel!$F$2, data!$E$3:$E$3000, $M20)</f>
        <v>0</v>
      </c>
      <c r="O20" s="41"/>
      <c r="P20" s="41"/>
      <c r="Q20" s="41"/>
      <c r="R20" s="41"/>
      <c r="S20" s="41"/>
      <c r="T20" s="15"/>
      <c r="V20" s="15"/>
    </row>
    <row r="21" spans="1:22">
      <c r="A21" s="141">
        <f>panel!G21</f>
        <v>0</v>
      </c>
      <c r="B21" s="142">
        <f>SUMIFS(data!$F$3:$F$3000, data!$D$3:$D$3000, panel!$G$2, data!$E$3:$E$3000, $A21)-SUMIFS(data!$G$3:$G$3000, data!$D$3:$D$3000, panel!$G$2, data!$E$3:$E$3000, $A21)</f>
        <v>0</v>
      </c>
      <c r="C21" s="141">
        <f>panel!H21</f>
        <v>0</v>
      </c>
      <c r="D21" s="142">
        <f>SUMIFS(data!$F$3:$F$3000, data!$D$3:$D$3000, panel!$H$2, data!$E$3:$E$3000, $C21)-SUMIFS(data!$G$3:$G$3000, data!$D$3:$D$3000, panel!$H$2, data!$E$3:$E$3000, $C21)</f>
        <v>0</v>
      </c>
      <c r="E21" s="141">
        <f>panel!I21</f>
        <v>0</v>
      </c>
      <c r="F21" s="142">
        <f>SUMIFS(data!$G$3:$G$3000, data!$D$3:$D$3000, panel!$I$2, data!$E$3:$E$3000, $E21)-SUMIFS(data!$F$3:$F$3000, data!$D$3:$D$3000, panel!$I$2, data!$E$3:$E$3000, $E21)</f>
        <v>0</v>
      </c>
      <c r="G21" s="143">
        <f>panel!J21</f>
        <v>0</v>
      </c>
      <c r="H21" s="142">
        <f>SUMIFS(data!$G$3:$G$3000, data!$D$3:$D$3000, panel!$J$2, data!$E$3:$E$3000, $G21)-SUMIFS(data!$F$3:$F$3000, data!$D$3:$D$3000, panel!$J$2, data!$E$3:$E$3000, $G21)</f>
        <v>0</v>
      </c>
      <c r="I21" s="143">
        <f>panel!D20</f>
        <v>0</v>
      </c>
      <c r="J21" s="142">
        <f>SUMIFS(data!$F$3:$F$3000, data!$D$3:$D$3000, panel!$D$2, data!$E$3:$E$3000, $I21)-SUMIFS(data!$G$3:$G$3000, data!$D$3:$D$3000, panel!$D$2, data!$E$3:$E$3000, $I21)</f>
        <v>0</v>
      </c>
      <c r="K21" s="143">
        <f>panel!E21</f>
        <v>0</v>
      </c>
      <c r="L21" s="142">
        <f>SUMIFS(data!$F$3:$F$3000, data!$D$3:$D$3000, panel!$E$2, data!$E$3:$E$3000, $K21)-SUMIFS(data!$G$3:$G$3000, data!$D$3:$D$3000, panel!$E$2, data!$E$3:$E$3000, $K21)</f>
        <v>0</v>
      </c>
      <c r="M21" s="143">
        <f>panel!F21</f>
        <v>0</v>
      </c>
      <c r="N21" s="142">
        <f>SUMIFS(data!$F$3:$F$3000, data!$D$3:$D$3000, panel!$F$2, data!$E$3:$E$3000, $M21)-SUMIFS(data!$G$3:$G$3000, data!$D$3:$D$3000, panel!$F$2, data!$E$3:$E$3000, $M21)</f>
        <v>0</v>
      </c>
      <c r="O21" s="41"/>
      <c r="P21" s="41"/>
      <c r="Q21" s="41"/>
      <c r="R21" s="41"/>
      <c r="S21" s="41"/>
      <c r="T21" s="15"/>
      <c r="V21" s="15"/>
    </row>
    <row r="22" spans="1:22">
      <c r="A22" s="141">
        <f>panel!G22</f>
        <v>0</v>
      </c>
      <c r="B22" s="142">
        <f>SUMIFS(data!$F$3:$F$3000, data!$D$3:$D$3000, panel!$G$2, data!$E$3:$E$3000, $A22)-SUMIFS(data!$G$3:$G$3000, data!$D$3:$D$3000, panel!$G$2, data!$E$3:$E$3000, $A22)</f>
        <v>0</v>
      </c>
      <c r="C22" s="141">
        <f>panel!H22</f>
        <v>0</v>
      </c>
      <c r="D22" s="142">
        <f>SUMIFS(data!$F$3:$F$3000, data!$D$3:$D$3000, panel!$H$2, data!$E$3:$E$3000, $C22)-SUMIFS(data!$G$3:$G$3000, data!$D$3:$D$3000, panel!$H$2, data!$E$3:$E$3000, $C22)</f>
        <v>0</v>
      </c>
      <c r="E22" s="141">
        <f>panel!I22</f>
        <v>0</v>
      </c>
      <c r="F22" s="142">
        <f>SUMIFS(data!$G$3:$G$3000, data!$D$3:$D$3000, panel!$I$2, data!$E$3:$E$3000, $E22)-SUMIFS(data!$F$3:$F$3000, data!$D$3:$D$3000, panel!$I$2, data!$E$3:$E$3000, $E22)</f>
        <v>0</v>
      </c>
      <c r="G22" s="143">
        <f>panel!J22</f>
        <v>0</v>
      </c>
      <c r="H22" s="142">
        <f>SUMIFS(data!$G$3:$G$3000, data!$D$3:$D$3000, panel!$J$2, data!$E$3:$E$3000, $G22)-SUMIFS(data!$F$3:$F$3000, data!$D$3:$D$3000, panel!$J$2, data!$E$3:$E$3000, $G22)</f>
        <v>0</v>
      </c>
      <c r="I22" s="143">
        <f>panel!D21</f>
        <v>0</v>
      </c>
      <c r="J22" s="142">
        <f>SUMIFS(data!$F$3:$F$3000, data!$D$3:$D$3000, panel!$D$2, data!$E$3:$E$3000, $I22)-SUMIFS(data!$G$3:$G$3000, data!$D$3:$D$3000, panel!$D$2, data!$E$3:$E$3000, $I22)</f>
        <v>0</v>
      </c>
      <c r="K22" s="143">
        <f>panel!E22</f>
        <v>0</v>
      </c>
      <c r="L22" s="142">
        <f>SUMIFS(data!$F$3:$F$3000, data!$D$3:$D$3000, panel!$E$2, data!$E$3:$E$3000, $K22)-SUMIFS(data!$G$3:$G$3000, data!$D$3:$D$3000, panel!$E$2, data!$E$3:$E$3000, $K22)</f>
        <v>0</v>
      </c>
      <c r="M22" s="143">
        <f>panel!F22</f>
        <v>0</v>
      </c>
      <c r="N22" s="142">
        <f>SUMIFS(data!$F$3:$F$3000, data!$D$3:$D$3000, panel!$F$2, data!$E$3:$E$3000, $M22)-SUMIFS(data!$G$3:$G$3000, data!$D$3:$D$3000, panel!$F$2, data!$E$3:$E$3000, $M22)</f>
        <v>0</v>
      </c>
      <c r="O22" s="41"/>
      <c r="P22" s="41"/>
      <c r="Q22" s="41"/>
      <c r="R22" s="41"/>
      <c r="S22" s="41"/>
      <c r="T22" s="15"/>
      <c r="V22" s="15"/>
    </row>
    <row r="23" spans="1:22">
      <c r="A23" s="141">
        <f>panel!G23</f>
        <v>0</v>
      </c>
      <c r="B23" s="142">
        <f>SUMIFS(data!$F$3:$F$3000, data!$D$3:$D$3000, panel!$G$2, data!$E$3:$E$3000, $A23)-SUMIFS(data!$G$3:$G$3000, data!$D$3:$D$3000, panel!$G$2, data!$E$3:$E$3000, $A23)</f>
        <v>0</v>
      </c>
      <c r="C23" s="141">
        <f>panel!H23</f>
        <v>0</v>
      </c>
      <c r="D23" s="142">
        <f>SUMIFS(data!$F$3:$F$3000, data!$D$3:$D$3000, panel!$H$2, data!$E$3:$E$3000, $C23)-SUMIFS(data!$G$3:$G$3000, data!$D$3:$D$3000, panel!$H$2, data!$E$3:$E$3000, $C23)</f>
        <v>0</v>
      </c>
      <c r="E23" s="141">
        <f>panel!I23</f>
        <v>0</v>
      </c>
      <c r="F23" s="142">
        <f>SUMIFS(data!$G$3:$G$3000, data!$D$3:$D$3000, panel!$I$2, data!$E$3:$E$3000, $E23)-SUMIFS(data!$F$3:$F$3000, data!$D$3:$D$3000, panel!$I$2, data!$E$3:$E$3000, $E23)</f>
        <v>0</v>
      </c>
      <c r="G23" s="143">
        <f>panel!J23</f>
        <v>0</v>
      </c>
      <c r="H23" s="142">
        <f>SUMIFS(data!$G$3:$G$3000, data!$D$3:$D$3000, panel!$J$2, data!$E$3:$E$3000, $G23)-SUMIFS(data!$F$3:$F$3000, data!$D$3:$D$3000, panel!$J$2, data!$E$3:$E$3000, $G23)</f>
        <v>0</v>
      </c>
      <c r="I23" s="143">
        <f>panel!D22</f>
        <v>0</v>
      </c>
      <c r="J23" s="142">
        <f>SUMIFS(data!$F$3:$F$3000, data!$D$3:$D$3000, panel!$D$2, data!$E$3:$E$3000, $I23)-SUMIFS(data!$G$3:$G$3000, data!$D$3:$D$3000, panel!$D$2, data!$E$3:$E$3000, $I23)</f>
        <v>0</v>
      </c>
      <c r="K23" s="143">
        <f>panel!E23</f>
        <v>0</v>
      </c>
      <c r="L23" s="142">
        <f>SUMIFS(data!$F$3:$F$3000, data!$D$3:$D$3000, panel!$E$2, data!$E$3:$E$3000, $K23)-SUMIFS(data!$G$3:$G$3000, data!$D$3:$D$3000, panel!$E$2, data!$E$3:$E$3000, $K23)</f>
        <v>0</v>
      </c>
      <c r="M23" s="143">
        <f>panel!F23</f>
        <v>0</v>
      </c>
      <c r="N23" s="142">
        <f>SUMIFS(data!$F$3:$F$3000, data!$D$3:$D$3000, panel!$F$2, data!$E$3:$E$3000, $M23)-SUMIFS(data!$G$3:$G$3000, data!$D$3:$D$3000, panel!$F$2, data!$E$3:$E$3000, $M23)</f>
        <v>0</v>
      </c>
      <c r="O23" s="41"/>
      <c r="P23" s="41"/>
      <c r="Q23" s="41"/>
      <c r="R23" s="41"/>
      <c r="S23" s="41"/>
      <c r="T23" s="15"/>
      <c r="V23" s="15"/>
    </row>
    <row r="24" spans="1:22">
      <c r="A24" s="141">
        <f>panel!G24</f>
        <v>0</v>
      </c>
      <c r="B24" s="142">
        <f>SUMIFS(data!$F$3:$F$3000, data!$D$3:$D$3000, panel!$G$2, data!$E$3:$E$3000, $A24)-SUMIFS(data!$G$3:$G$3000, data!$D$3:$D$3000, panel!$G$2, data!$E$3:$E$3000, $A24)</f>
        <v>0</v>
      </c>
      <c r="C24" s="141">
        <f>panel!H24</f>
        <v>0</v>
      </c>
      <c r="D24" s="142">
        <f>SUMIFS(data!$F$3:$F$3000, data!$D$3:$D$3000, panel!$H$2, data!$E$3:$E$3000, $C24)-SUMIFS(data!$G$3:$G$3000, data!$D$3:$D$3000, panel!$H$2, data!$E$3:$E$3000, $C24)</f>
        <v>0</v>
      </c>
      <c r="E24" s="141">
        <f>panel!I24</f>
        <v>0</v>
      </c>
      <c r="F24" s="142">
        <f>SUMIFS(data!$G$3:$G$3000, data!$D$3:$D$3000, panel!$I$2, data!$E$3:$E$3000, $E24)-SUMIFS(data!$F$3:$F$3000, data!$D$3:$D$3000, panel!$I$2, data!$E$3:$E$3000, $E24)</f>
        <v>0</v>
      </c>
      <c r="G24" s="143">
        <f>panel!J24</f>
        <v>0</v>
      </c>
      <c r="H24" s="142">
        <f>SUMIFS(data!$G$3:$G$3000, data!$D$3:$D$3000, panel!$J$2, data!$E$3:$E$3000, $G24)-SUMIFS(data!$F$3:$F$3000, data!$D$3:$D$3000, panel!$J$2, data!$E$3:$E$3000, $G24)</f>
        <v>0</v>
      </c>
      <c r="I24" s="143">
        <f>panel!D23</f>
        <v>0</v>
      </c>
      <c r="J24" s="142">
        <f>SUMIFS(data!$F$3:$F$3000, data!$D$3:$D$3000, panel!$D$2, data!$E$3:$E$3000, $I24)-SUMIFS(data!$G$3:$G$3000, data!$D$3:$D$3000, panel!$D$2, data!$E$3:$E$3000, $I24)</f>
        <v>0</v>
      </c>
      <c r="K24" s="143">
        <f>panel!E24</f>
        <v>0</v>
      </c>
      <c r="L24" s="142">
        <f>SUMIFS(data!$F$3:$F$3000, data!$D$3:$D$3000, panel!$E$2, data!$E$3:$E$3000, $K24)-SUMIFS(data!$G$3:$G$3000, data!$D$3:$D$3000, panel!$E$2, data!$E$3:$E$3000, $K24)</f>
        <v>0</v>
      </c>
      <c r="M24" s="143">
        <f>panel!F24</f>
        <v>0</v>
      </c>
      <c r="N24" s="142">
        <f>SUMIFS(data!$F$3:$F$3000, data!$D$3:$D$3000, panel!$F$2, data!$E$3:$E$3000, $M24)-SUMIFS(data!$G$3:$G$3000, data!$D$3:$D$3000, panel!$F$2, data!$E$3:$E$3000, $M24)</f>
        <v>0</v>
      </c>
      <c r="O24" s="41"/>
      <c r="P24" s="41"/>
      <c r="Q24" s="41"/>
      <c r="R24" s="41"/>
      <c r="S24" s="41"/>
      <c r="T24" s="15"/>
      <c r="V24" s="15"/>
    </row>
    <row r="25" spans="1:22">
      <c r="A25" s="141">
        <f>panel!G25</f>
        <v>0</v>
      </c>
      <c r="B25" s="142">
        <f>SUMIFS(data!$F$3:$F$3000, data!$D$3:$D$3000, panel!$G$2, data!$E$3:$E$3000, $A25)-SUMIFS(data!$G$3:$G$3000, data!$D$3:$D$3000, panel!$G$2, data!$E$3:$E$3000, $A25)</f>
        <v>0</v>
      </c>
      <c r="C25" s="141">
        <f>panel!H25</f>
        <v>0</v>
      </c>
      <c r="D25" s="142">
        <f>SUMIFS(data!$F$3:$F$3000, data!$D$3:$D$3000, panel!$H$2, data!$E$3:$E$3000, $C25)-SUMIFS(data!$G$3:$G$3000, data!$D$3:$D$3000, panel!$H$2, data!$E$3:$E$3000, $C25)</f>
        <v>0</v>
      </c>
      <c r="E25" s="141">
        <f>panel!I25</f>
        <v>0</v>
      </c>
      <c r="F25" s="142">
        <f>SUMIFS(data!$G$3:$G$3000, data!$D$3:$D$3000, panel!$I$2, data!$E$3:$E$3000, $E25)-SUMIFS(data!$F$3:$F$3000, data!$D$3:$D$3000, panel!$I$2, data!$E$3:$E$3000, $E25)</f>
        <v>0</v>
      </c>
      <c r="G25" s="143">
        <f>panel!J25</f>
        <v>0</v>
      </c>
      <c r="H25" s="142">
        <f>SUMIFS(data!$G$3:$G$3000, data!$D$3:$D$3000, panel!$J$2, data!$E$3:$E$3000, $G25)-SUMIFS(data!$F$3:$F$3000, data!$D$3:$D$3000, panel!$J$2, data!$E$3:$E$3000, $G25)</f>
        <v>0</v>
      </c>
      <c r="I25" s="143">
        <f>panel!D24</f>
        <v>0</v>
      </c>
      <c r="J25" s="142">
        <f>SUMIFS(data!$F$3:$F$3000, data!$D$3:$D$3000, panel!$D$2, data!$E$3:$E$3000, $I25)-SUMIFS(data!$G$3:$G$3000, data!$D$3:$D$3000, panel!$D$2, data!$E$3:$E$3000, $I25)</f>
        <v>0</v>
      </c>
      <c r="K25" s="143">
        <f>panel!E25</f>
        <v>0</v>
      </c>
      <c r="L25" s="142">
        <f>SUMIFS(data!$F$3:$F$3000, data!$D$3:$D$3000, panel!$E$2, data!$E$3:$E$3000, $K25)-SUMIFS(data!$G$3:$G$3000, data!$D$3:$D$3000, panel!$E$2, data!$E$3:$E$3000, $K25)</f>
        <v>0</v>
      </c>
      <c r="M25" s="143">
        <f>panel!F25</f>
        <v>0</v>
      </c>
      <c r="N25" s="142">
        <f>SUMIFS(data!$F$3:$F$3000, data!$D$3:$D$3000, panel!$F$2, data!$E$3:$E$3000, $M25)-SUMIFS(data!$G$3:$G$3000, data!$D$3:$D$3000, panel!$F$2, data!$E$3:$E$3000, $M25)</f>
        <v>0</v>
      </c>
      <c r="O25" s="41"/>
      <c r="P25" s="41"/>
      <c r="Q25" s="41"/>
      <c r="R25" s="41"/>
      <c r="S25" s="41"/>
      <c r="T25" s="15"/>
      <c r="V25" s="15"/>
    </row>
    <row r="26" spans="1:22">
      <c r="A26" s="141">
        <f>panel!G26</f>
        <v>0</v>
      </c>
      <c r="B26" s="142">
        <f>SUMIFS(data!$F$3:$F$3000, data!$D$3:$D$3000, panel!$G$2, data!$E$3:$E$3000, $A26)-SUMIFS(data!$G$3:$G$3000, data!$D$3:$D$3000, panel!$G$2, data!$E$3:$E$3000, $A26)</f>
        <v>0</v>
      </c>
      <c r="C26" s="141">
        <f>panel!H26</f>
        <v>0</v>
      </c>
      <c r="D26" s="142">
        <f>SUMIFS(data!$F$3:$F$3000, data!$D$3:$D$3000, panel!$H$2, data!$E$3:$E$3000, $C26)-SUMIFS(data!$G$3:$G$3000, data!$D$3:$D$3000, panel!$H$2, data!$E$3:$E$3000, $C26)</f>
        <v>0</v>
      </c>
      <c r="E26" s="141">
        <f>panel!I26</f>
        <v>0</v>
      </c>
      <c r="F26" s="142">
        <f>SUMIFS(data!$G$3:$G$3000, data!$D$3:$D$3000, panel!$I$2, data!$E$3:$E$3000, $E26)-SUMIFS(data!$F$3:$F$3000, data!$D$3:$D$3000, panel!$I$2, data!$E$3:$E$3000, $E26)</f>
        <v>0</v>
      </c>
      <c r="G26" s="143">
        <f>panel!J26</f>
        <v>0</v>
      </c>
      <c r="H26" s="142">
        <f>SUMIFS(data!$G$3:$G$3000, data!$D$3:$D$3000, panel!$J$2, data!$E$3:$E$3000, $G26)-SUMIFS(data!$F$3:$F$3000, data!$D$3:$D$3000, panel!$J$2, data!$E$3:$E$3000, $G26)</f>
        <v>0</v>
      </c>
      <c r="I26" s="143">
        <f>panel!D25</f>
        <v>0</v>
      </c>
      <c r="J26" s="142">
        <f>SUMIFS(data!$F$3:$F$3000, data!$D$3:$D$3000, panel!$D$2, data!$E$3:$E$3000, $I26)-SUMIFS(data!$G$3:$G$3000, data!$D$3:$D$3000, panel!$D$2, data!$E$3:$E$3000, $I26)</f>
        <v>0</v>
      </c>
      <c r="K26" s="143">
        <f>panel!E26</f>
        <v>0</v>
      </c>
      <c r="L26" s="142">
        <f>SUMIFS(data!$F$3:$F$3000, data!$D$3:$D$3000, panel!$E$2, data!$E$3:$E$3000, $K26)-SUMIFS(data!$G$3:$G$3000, data!$D$3:$D$3000, panel!$E$2, data!$E$3:$E$3000, $K26)</f>
        <v>0</v>
      </c>
      <c r="M26" s="143">
        <f>panel!F26</f>
        <v>0</v>
      </c>
      <c r="N26" s="142">
        <f>SUMIFS(data!$F$3:$F$3000, data!$D$3:$D$3000, panel!$F$2, data!$E$3:$E$3000, $M26)-SUMIFS(data!$G$3:$G$3000, data!$D$3:$D$3000, panel!$F$2, data!$E$3:$E$3000, $M26)</f>
        <v>0</v>
      </c>
      <c r="O26" s="41"/>
      <c r="P26" s="41"/>
      <c r="Q26" s="41"/>
      <c r="R26" s="41"/>
      <c r="S26" s="41"/>
      <c r="T26" s="15"/>
      <c r="V26" s="15"/>
    </row>
    <row r="27" spans="1:22">
      <c r="A27" s="141">
        <f>panel!G27</f>
        <v>0</v>
      </c>
      <c r="B27" s="142">
        <f>SUMIFS(data!$F$3:$F$3000, data!$D$3:$D$3000, panel!$G$2, data!$E$3:$E$3000, $A27)-SUMIFS(data!$G$3:$G$3000, data!$D$3:$D$3000, panel!$G$2, data!$E$3:$E$3000, $A27)</f>
        <v>0</v>
      </c>
      <c r="C27" s="141">
        <f>panel!H27</f>
        <v>0</v>
      </c>
      <c r="D27" s="142">
        <f>SUMIFS(data!$F$3:$F$3000, data!$D$3:$D$3000, panel!$H$2, data!$E$3:$E$3000, $C27)-SUMIFS(data!$G$3:$G$3000, data!$D$3:$D$3000, panel!$H$2, data!$E$3:$E$3000, $C27)</f>
        <v>0</v>
      </c>
      <c r="E27" s="141">
        <f>panel!I27</f>
        <v>0</v>
      </c>
      <c r="F27" s="142">
        <f>SUMIFS(data!$G$3:$G$3000, data!$D$3:$D$3000, panel!$I$2, data!$E$3:$E$3000, $E27)-SUMIFS(data!$F$3:$F$3000, data!$D$3:$D$3000, panel!$I$2, data!$E$3:$E$3000, $E27)</f>
        <v>0</v>
      </c>
      <c r="G27" s="143">
        <f>panel!J27</f>
        <v>0</v>
      </c>
      <c r="H27" s="142">
        <f>SUMIFS(data!$G$3:$G$3000, data!$D$3:$D$3000, panel!$J$2, data!$E$3:$E$3000, $G27)-SUMIFS(data!$F$3:$F$3000, data!$D$3:$D$3000, panel!$J$2, data!$E$3:$E$3000, $G27)</f>
        <v>0</v>
      </c>
      <c r="I27" s="143">
        <f>panel!D26</f>
        <v>0</v>
      </c>
      <c r="J27" s="142">
        <f>SUMIFS(data!$F$3:$F$3000, data!$D$3:$D$3000, panel!$D$2, data!$E$3:$E$3000, $I27)-SUMIFS(data!$G$3:$G$3000, data!$D$3:$D$3000, panel!$D$2, data!$E$3:$E$3000, $I27)</f>
        <v>0</v>
      </c>
      <c r="K27" s="143">
        <f>panel!E27</f>
        <v>0</v>
      </c>
      <c r="L27" s="142">
        <f>SUMIFS(data!$F$3:$F$3000, data!$D$3:$D$3000, panel!$E$2, data!$E$3:$E$3000, $K27)-SUMIFS(data!$G$3:$G$3000, data!$D$3:$D$3000, panel!$E$2, data!$E$3:$E$3000, $K27)</f>
        <v>0</v>
      </c>
      <c r="M27" s="143">
        <f>panel!F27</f>
        <v>0</v>
      </c>
      <c r="N27" s="142">
        <f>SUMIFS(data!$F$3:$F$3000, data!$D$3:$D$3000, panel!$F$2, data!$E$3:$E$3000, $M27)-SUMIFS(data!$G$3:$G$3000, data!$D$3:$D$3000, panel!$F$2, data!$E$3:$E$3000, $M27)</f>
        <v>0</v>
      </c>
      <c r="O27" s="41"/>
      <c r="P27" s="41"/>
      <c r="Q27" s="41"/>
      <c r="R27" s="41"/>
      <c r="S27" s="41"/>
      <c r="T27" s="15"/>
      <c r="V27" s="15"/>
    </row>
    <row r="28" spans="1:22">
      <c r="A28" s="141">
        <f>panel!G28</f>
        <v>0</v>
      </c>
      <c r="B28" s="142">
        <f>SUMIFS(data!$F$3:$F$3000, data!$D$3:$D$3000, panel!$G$2, data!$E$3:$E$3000, $A28)-SUMIFS(data!$G$3:$G$3000, data!$D$3:$D$3000, panel!$G$2, data!$E$3:$E$3000, $A28)</f>
        <v>0</v>
      </c>
      <c r="C28" s="141">
        <f>panel!H28</f>
        <v>0</v>
      </c>
      <c r="D28" s="142">
        <f>SUMIFS(data!$F$3:$F$3000, data!$D$3:$D$3000, panel!$H$2, data!$E$3:$E$3000, $C28)-SUMIFS(data!$G$3:$G$3000, data!$D$3:$D$3000, panel!$H$2, data!$E$3:$E$3000, $C28)</f>
        <v>0</v>
      </c>
      <c r="E28" s="141">
        <f>panel!I28</f>
        <v>0</v>
      </c>
      <c r="F28" s="142">
        <f>SUMIFS(data!$G$3:$G$3000, data!$D$3:$D$3000, panel!$I$2, data!$E$3:$E$3000, $E28)-SUMIFS(data!$F$3:$F$3000, data!$D$3:$D$3000, panel!$I$2, data!$E$3:$E$3000, $E28)</f>
        <v>0</v>
      </c>
      <c r="G28" s="143">
        <f>panel!J28</f>
        <v>0</v>
      </c>
      <c r="H28" s="142">
        <f>SUMIFS(data!$G$3:$G$3000, data!$D$3:$D$3000, panel!$J$2, data!$E$3:$E$3000, $G28)-SUMIFS(data!$F$3:$F$3000, data!$D$3:$D$3000, panel!$J$2, data!$E$3:$E$3000, $G28)</f>
        <v>0</v>
      </c>
      <c r="I28" s="143">
        <f>panel!D27</f>
        <v>0</v>
      </c>
      <c r="J28" s="142">
        <f>SUMIFS(data!$F$3:$F$3000, data!$D$3:$D$3000, panel!$D$2, data!$E$3:$E$3000, $I28)-SUMIFS(data!$G$3:$G$3000, data!$D$3:$D$3000, panel!$D$2, data!$E$3:$E$3000, $I28)</f>
        <v>0</v>
      </c>
      <c r="K28" s="143">
        <f>panel!E28</f>
        <v>0</v>
      </c>
      <c r="L28" s="142">
        <f>SUMIFS(data!$F$3:$F$3000, data!$D$3:$D$3000, panel!$E$2, data!$E$3:$E$3000, $K28)-SUMIFS(data!$G$3:$G$3000, data!$D$3:$D$3000, panel!$E$2, data!$E$3:$E$3000, $K28)</f>
        <v>0</v>
      </c>
      <c r="M28" s="143">
        <f>panel!F28</f>
        <v>0</v>
      </c>
      <c r="N28" s="142">
        <f>SUMIFS(data!$F$3:$F$3000, data!$D$3:$D$3000, panel!$F$2, data!$E$3:$E$3000, $M28)-SUMIFS(data!$G$3:$G$3000, data!$D$3:$D$3000, panel!$F$2, data!$E$3:$E$3000, $M28)</f>
        <v>0</v>
      </c>
      <c r="O28" s="41"/>
      <c r="P28" s="41"/>
      <c r="Q28" s="41"/>
      <c r="R28" s="41"/>
      <c r="S28" s="41"/>
      <c r="T28" s="15"/>
      <c r="V28" s="15"/>
    </row>
    <row r="29" spans="1:22">
      <c r="A29" s="141">
        <f>panel!G29</f>
        <v>0</v>
      </c>
      <c r="B29" s="142">
        <f>SUMIFS(data!$F$3:$F$3000, data!$D$3:$D$3000, panel!$G$2, data!$E$3:$E$3000, $A29)-SUMIFS(data!$G$3:$G$3000, data!$D$3:$D$3000, panel!$G$2, data!$E$3:$E$3000, $A29)</f>
        <v>0</v>
      </c>
      <c r="C29" s="141">
        <f>panel!H29</f>
        <v>0</v>
      </c>
      <c r="D29" s="142">
        <f>SUMIFS(data!$F$3:$F$3000, data!$D$3:$D$3000, panel!$H$2, data!$E$3:$E$3000, $C29)-SUMIFS(data!$G$3:$G$3000, data!$D$3:$D$3000, panel!$H$2, data!$E$3:$E$3000, $C29)</f>
        <v>0</v>
      </c>
      <c r="E29" s="141">
        <f>panel!I29</f>
        <v>0</v>
      </c>
      <c r="F29" s="142">
        <f>SUMIFS(data!$G$3:$G$3000, data!$D$3:$D$3000, panel!$I$2, data!$E$3:$E$3000, $E29)-SUMIFS(data!$F$3:$F$3000, data!$D$3:$D$3000, panel!$I$2, data!$E$3:$E$3000, $E29)</f>
        <v>0</v>
      </c>
      <c r="G29" s="143">
        <f>panel!J29</f>
        <v>0</v>
      </c>
      <c r="H29" s="142">
        <f>SUMIFS(data!$G$3:$G$3000, data!$D$3:$D$3000, panel!$J$2, data!$E$3:$E$3000, $G29)-SUMIFS(data!$F$3:$F$3000, data!$D$3:$D$3000, panel!$J$2, data!$E$3:$E$3000, $G29)</f>
        <v>0</v>
      </c>
      <c r="I29" s="143">
        <f>panel!D28</f>
        <v>0</v>
      </c>
      <c r="J29" s="142">
        <f>SUMIFS(data!$F$3:$F$3000, data!$D$3:$D$3000, panel!$D$2, data!$E$3:$E$3000, $I29)-SUMIFS(data!$G$3:$G$3000, data!$D$3:$D$3000, panel!$D$2, data!$E$3:$E$3000, $I29)</f>
        <v>0</v>
      </c>
      <c r="K29" s="143">
        <f>panel!E29</f>
        <v>0</v>
      </c>
      <c r="L29" s="142">
        <f>SUMIFS(data!$F$3:$F$3000, data!$D$3:$D$3000, panel!$E$2, data!$E$3:$E$3000, $K29)-SUMIFS(data!$G$3:$G$3000, data!$D$3:$D$3000, panel!$E$2, data!$E$3:$E$3000, $K29)</f>
        <v>0</v>
      </c>
      <c r="M29" s="143">
        <f>panel!F29</f>
        <v>0</v>
      </c>
      <c r="N29" s="142">
        <f>SUMIFS(data!$F$3:$F$3000, data!$D$3:$D$3000, panel!$F$2, data!$E$3:$E$3000, $M29)-SUMIFS(data!$G$3:$G$3000, data!$D$3:$D$3000, panel!$F$2, data!$E$3:$E$3000, $M29)</f>
        <v>0</v>
      </c>
      <c r="O29" s="41"/>
      <c r="P29" s="41"/>
      <c r="Q29" s="41"/>
      <c r="R29" s="41"/>
      <c r="S29" s="41"/>
      <c r="T29" s="15"/>
      <c r="V29" s="15"/>
    </row>
    <row r="30" spans="1:22">
      <c r="A30" s="141">
        <f>panel!G30</f>
        <v>0</v>
      </c>
      <c r="B30" s="142">
        <f>SUMIFS(data!$F$3:$F$3000, data!$D$3:$D$3000, panel!$G$2, data!$E$3:$E$3000, $A30)-SUMIFS(data!$G$3:$G$3000, data!$D$3:$D$3000, panel!$G$2, data!$E$3:$E$3000, $A30)</f>
        <v>0</v>
      </c>
      <c r="C30" s="141">
        <f>panel!H30</f>
        <v>0</v>
      </c>
      <c r="D30" s="142">
        <f>SUMIFS(data!$F$3:$F$3000, data!$D$3:$D$3000, panel!$H$2, data!$E$3:$E$3000, $C30)-SUMIFS(data!$G$3:$G$3000, data!$D$3:$D$3000, panel!$H$2, data!$E$3:$E$3000, $C30)</f>
        <v>0</v>
      </c>
      <c r="E30" s="141">
        <f>panel!I30</f>
        <v>0</v>
      </c>
      <c r="F30" s="142">
        <f>SUMIFS(data!$G$3:$G$3000, data!$D$3:$D$3000, panel!$I$2, data!$E$3:$E$3000, $E30)-SUMIFS(data!$F$3:$F$3000, data!$D$3:$D$3000, panel!$I$2, data!$E$3:$E$3000, $E30)</f>
        <v>0</v>
      </c>
      <c r="G30" s="143">
        <f>panel!J30</f>
        <v>0</v>
      </c>
      <c r="H30" s="142">
        <f>SUMIFS(data!$G$3:$G$3000, data!$D$3:$D$3000, panel!$J$2, data!$E$3:$E$3000, $G30)-SUMIFS(data!$F$3:$F$3000, data!$D$3:$D$3000, panel!$J$2, data!$E$3:$E$3000, $G30)</f>
        <v>0</v>
      </c>
      <c r="I30" s="143">
        <f>panel!D29</f>
        <v>0</v>
      </c>
      <c r="J30" s="142">
        <f>SUMIFS(data!$F$3:$F$3000, data!$D$3:$D$3000, panel!$D$2, data!$E$3:$E$3000, $I30)-SUMIFS(data!$G$3:$G$3000, data!$D$3:$D$3000, panel!$D$2, data!$E$3:$E$3000, $I30)</f>
        <v>0</v>
      </c>
      <c r="K30" s="143">
        <f>panel!E30</f>
        <v>0</v>
      </c>
      <c r="L30" s="142">
        <f>SUMIFS(data!$F$3:$F$3000, data!$D$3:$D$3000, panel!$E$2, data!$E$3:$E$3000, $K30)-SUMIFS(data!$G$3:$G$3000, data!$D$3:$D$3000, panel!$E$2, data!$E$3:$E$3000, $K30)</f>
        <v>0</v>
      </c>
      <c r="M30" s="143">
        <f>panel!F30</f>
        <v>0</v>
      </c>
      <c r="N30" s="142">
        <f>SUMIFS(data!$F$3:$F$3000, data!$D$3:$D$3000, panel!$F$2, data!$E$3:$E$3000, $M30)-SUMIFS(data!$G$3:$G$3000, data!$D$3:$D$3000, panel!$F$2, data!$E$3:$E$3000, $M30)</f>
        <v>0</v>
      </c>
      <c r="O30" s="41"/>
      <c r="P30" s="41"/>
      <c r="Q30" s="41"/>
      <c r="R30" s="41"/>
      <c r="S30" s="41"/>
      <c r="T30" s="15"/>
      <c r="V30" s="15"/>
    </row>
    <row r="31" spans="1:22">
      <c r="A31" s="141">
        <f>panel!G31</f>
        <v>0</v>
      </c>
      <c r="B31" s="142">
        <f>SUMIFS(data!$F$3:$F$3000, data!$D$3:$D$3000, panel!$G$2, data!$E$3:$E$3000, $A31)-SUMIFS(data!$G$3:$G$3000, data!$D$3:$D$3000, panel!$G$2, data!$E$3:$E$3000, $A31)</f>
        <v>0</v>
      </c>
      <c r="C31" s="141">
        <f>panel!H31</f>
        <v>0</v>
      </c>
      <c r="D31" s="142">
        <f>SUMIFS(data!$F$3:$F$3000, data!$D$3:$D$3000, panel!$H$2, data!$E$3:$E$3000, $C31)-SUMIFS(data!$G$3:$G$3000, data!$D$3:$D$3000, panel!$H$2, data!$E$3:$E$3000, $C31)</f>
        <v>0</v>
      </c>
      <c r="E31" s="141">
        <f>panel!I31</f>
        <v>0</v>
      </c>
      <c r="F31" s="142">
        <f>SUMIFS(data!$G$3:$G$3000, data!$D$3:$D$3000, panel!$I$2, data!$E$3:$E$3000, $E31)-SUMIFS(data!$F$3:$F$3000, data!$D$3:$D$3000, panel!$I$2, data!$E$3:$E$3000, $E31)</f>
        <v>0</v>
      </c>
      <c r="G31" s="143">
        <f>panel!J31</f>
        <v>0</v>
      </c>
      <c r="H31" s="142">
        <f>SUMIFS(data!$G$3:$G$3000, data!$D$3:$D$3000, panel!$J$2, data!$E$3:$E$3000, $G31)-SUMIFS(data!$F$3:$F$3000, data!$D$3:$D$3000, panel!$J$2, data!$E$3:$E$3000, $G31)</f>
        <v>0</v>
      </c>
      <c r="I31" s="143">
        <f>panel!D30</f>
        <v>0</v>
      </c>
      <c r="J31" s="142">
        <f>SUMIFS(data!$F$3:$F$3000, data!$D$3:$D$3000, panel!$D$2, data!$E$3:$E$3000, $I31)-SUMIFS(data!$G$3:$G$3000, data!$D$3:$D$3000, panel!$D$2, data!$E$3:$E$3000, $I31)</f>
        <v>0</v>
      </c>
      <c r="K31" s="143">
        <f>panel!E31</f>
        <v>0</v>
      </c>
      <c r="L31" s="142">
        <f>SUMIFS(data!$F$3:$F$3000, data!$D$3:$D$3000, panel!$E$2, data!$E$3:$E$3000, $K31)-SUMIFS(data!$G$3:$G$3000, data!$D$3:$D$3000, panel!$E$2, data!$E$3:$E$3000, $K31)</f>
        <v>0</v>
      </c>
      <c r="M31" s="143">
        <f>panel!F31</f>
        <v>0</v>
      </c>
      <c r="N31" s="142">
        <f>SUMIFS(data!$F$3:$F$3000, data!$D$3:$D$3000, panel!$F$2, data!$E$3:$E$3000, $M31)-SUMIFS(data!$G$3:$G$3000, data!$D$3:$D$3000, panel!$F$2, data!$E$3:$E$3000, $M31)</f>
        <v>0</v>
      </c>
      <c r="O31" s="41"/>
      <c r="P31" s="41"/>
      <c r="Q31" s="41"/>
      <c r="R31" s="41"/>
      <c r="S31" s="41"/>
      <c r="T31" s="15"/>
      <c r="V31" s="15"/>
    </row>
    <row r="32" spans="1:22">
      <c r="A32" s="141">
        <f>panel!G32</f>
        <v>0</v>
      </c>
      <c r="B32" s="142">
        <f>SUMIFS(data!$F$3:$F$3000, data!$D$3:$D$3000, panel!$G$2, data!$E$3:$E$3000, $A32)-SUMIFS(data!$G$3:$G$3000, data!$D$3:$D$3000, panel!$G$2, data!$E$3:$E$3000, $A32)</f>
        <v>0</v>
      </c>
      <c r="C32" s="141">
        <f>panel!H32</f>
        <v>0</v>
      </c>
      <c r="D32" s="142">
        <f>SUMIFS(data!$F$3:$F$3000, data!$D$3:$D$3000, panel!$H$2, data!$E$3:$E$3000, $C32)-SUMIFS(data!$G$3:$G$3000, data!$D$3:$D$3000, panel!$H$2, data!$E$3:$E$3000, $C32)</f>
        <v>0</v>
      </c>
      <c r="E32" s="141">
        <f>panel!I32</f>
        <v>0</v>
      </c>
      <c r="F32" s="142">
        <f>SUMIFS(data!$G$3:$G$3000, data!$D$3:$D$3000, panel!$I$2, data!$E$3:$E$3000, $E32)-SUMIFS(data!$F$3:$F$3000, data!$D$3:$D$3000, panel!$I$2, data!$E$3:$E$3000, $E32)</f>
        <v>0</v>
      </c>
      <c r="G32" s="143">
        <f>panel!J32</f>
        <v>0</v>
      </c>
      <c r="H32" s="142">
        <f>SUMIFS(data!$G$3:$G$3000, data!$D$3:$D$3000, panel!$J$2, data!$E$3:$E$3000, $G32)-SUMIFS(data!$F$3:$F$3000, data!$D$3:$D$3000, panel!$J$2, data!$E$3:$E$3000, $G32)</f>
        <v>0</v>
      </c>
      <c r="I32" s="143">
        <f>panel!D31</f>
        <v>0</v>
      </c>
      <c r="J32" s="142">
        <f>SUMIFS(data!$F$3:$F$3000, data!$D$3:$D$3000, panel!$D$2, data!$E$3:$E$3000, $I32)-SUMIFS(data!$G$3:$G$3000, data!$D$3:$D$3000, panel!$D$2, data!$E$3:$E$3000, $I32)</f>
        <v>0</v>
      </c>
      <c r="K32" s="143">
        <f>panel!E32</f>
        <v>0</v>
      </c>
      <c r="L32" s="142">
        <f>SUMIFS(data!$F$3:$F$3000, data!$D$3:$D$3000, panel!$E$2, data!$E$3:$E$3000, $K32)-SUMIFS(data!$G$3:$G$3000, data!$D$3:$D$3000, panel!$E$2, data!$E$3:$E$3000, $K32)</f>
        <v>0</v>
      </c>
      <c r="M32" s="143">
        <f>panel!F32</f>
        <v>0</v>
      </c>
      <c r="N32" s="142">
        <f>SUMIFS(data!$F$3:$F$3000, data!$D$3:$D$3000, panel!$F$2, data!$E$3:$E$3000, $M32)-SUMIFS(data!$G$3:$G$3000, data!$D$3:$D$3000, panel!$F$2, data!$E$3:$E$3000, $M32)</f>
        <v>0</v>
      </c>
      <c r="O32" s="41"/>
      <c r="P32" s="41"/>
      <c r="Q32" s="41"/>
      <c r="R32" s="41"/>
      <c r="S32" s="41"/>
      <c r="T32" s="15"/>
      <c r="V32" s="15"/>
    </row>
    <row r="33" spans="1:28">
      <c r="A33" s="144" t="s">
        <v>21</v>
      </c>
      <c r="B33" s="145">
        <f>SUM(B3:B32)</f>
        <v>100</v>
      </c>
      <c r="C33" s="144" t="s">
        <v>21</v>
      </c>
      <c r="D33" s="145">
        <f>SUM(D3:D32)</f>
        <v>0</v>
      </c>
      <c r="E33" s="144" t="s">
        <v>21</v>
      </c>
      <c r="F33" s="156">
        <f>SUM(F3:F32)</f>
        <v>-50</v>
      </c>
      <c r="G33" s="146" t="s">
        <v>21</v>
      </c>
      <c r="H33" s="145">
        <f>SUM(H3:H32)</f>
        <v>0</v>
      </c>
      <c r="I33" s="146" t="s">
        <v>21</v>
      </c>
      <c r="J33" s="145">
        <f>SUM(J3:J32)</f>
        <v>750</v>
      </c>
      <c r="K33" s="146" t="s">
        <v>21</v>
      </c>
      <c r="L33" s="145">
        <f>SUM(L3:L32)</f>
        <v>0</v>
      </c>
      <c r="M33" s="146" t="s">
        <v>21</v>
      </c>
      <c r="N33" s="145">
        <f>SUM(N3:N32)</f>
        <v>0</v>
      </c>
      <c r="O33" s="41"/>
      <c r="P33" s="41"/>
      <c r="Q33" s="41"/>
      <c r="R33" s="41"/>
      <c r="S33" s="41"/>
    </row>
    <row r="34" spans="1:28">
      <c r="A34" s="78"/>
      <c r="B34" s="57"/>
      <c r="C34" s="78"/>
      <c r="D34" s="57"/>
      <c r="E34" s="78"/>
      <c r="F34" s="57"/>
      <c r="G34" s="57"/>
      <c r="H34" s="57"/>
      <c r="I34" s="57"/>
      <c r="J34" s="57"/>
      <c r="K34" s="57"/>
      <c r="L34" s="57"/>
      <c r="M34" s="57"/>
      <c r="N34" s="57"/>
      <c r="O34" s="50"/>
      <c r="P34" s="44"/>
      <c r="Q34" s="44"/>
      <c r="R34" s="44"/>
      <c r="S34" s="45"/>
      <c r="T34" s="27"/>
      <c r="U34" s="28"/>
      <c r="V34" s="28"/>
      <c r="W34" s="28"/>
      <c r="X34" s="26"/>
      <c r="Y34" s="27"/>
      <c r="Z34" s="28"/>
      <c r="AA34" s="28"/>
      <c r="AB34" s="28"/>
    </row>
    <row r="35" spans="1:28">
      <c r="A35" s="78"/>
      <c r="B35" s="57"/>
      <c r="C35" s="78"/>
      <c r="D35" s="57"/>
      <c r="E35" s="78"/>
      <c r="F35" s="57"/>
      <c r="G35" s="57"/>
      <c r="H35" s="57"/>
      <c r="I35" s="57"/>
      <c r="J35" s="57"/>
      <c r="K35" s="57"/>
      <c r="L35" s="57"/>
      <c r="M35" s="57"/>
      <c r="N35" s="57"/>
      <c r="O35" s="43"/>
      <c r="P35" s="44"/>
      <c r="Q35" s="44"/>
      <c r="R35" s="44"/>
      <c r="S35" s="45"/>
      <c r="T35" s="27"/>
      <c r="U35" s="28"/>
      <c r="V35" s="28"/>
      <c r="W35" s="28"/>
      <c r="X35" s="26"/>
      <c r="Y35" s="27"/>
      <c r="Z35" s="28"/>
      <c r="AA35" s="28"/>
      <c r="AB35" s="28"/>
    </row>
    <row r="36" spans="1:28">
      <c r="A36" s="78"/>
      <c r="B36" s="57"/>
      <c r="C36" s="78"/>
      <c r="D36" s="57"/>
      <c r="E36" s="78"/>
      <c r="F36" s="57"/>
      <c r="G36" s="57"/>
      <c r="H36" s="57"/>
      <c r="I36" s="57"/>
      <c r="J36" s="57"/>
      <c r="K36" s="57"/>
      <c r="L36" s="57"/>
      <c r="M36" s="57"/>
      <c r="N36" s="57"/>
      <c r="O36" s="43"/>
      <c r="P36" s="44"/>
      <c r="Q36" s="44"/>
      <c r="R36" s="44"/>
      <c r="S36" s="45"/>
      <c r="T36" s="27"/>
      <c r="U36" s="28"/>
      <c r="V36" s="28"/>
      <c r="W36" s="28"/>
      <c r="X36" s="26"/>
      <c r="Y36" s="27"/>
      <c r="Z36" s="28"/>
      <c r="AA36" s="28"/>
      <c r="AB36" s="28"/>
    </row>
    <row r="37" spans="1:28">
      <c r="A37" s="41"/>
      <c r="B37" s="41"/>
      <c r="C37" s="41"/>
      <c r="D37" s="41"/>
      <c r="E37" s="41"/>
      <c r="F37" s="41"/>
      <c r="G37" s="41"/>
      <c r="H37" s="41"/>
      <c r="I37" s="57"/>
      <c r="J37" s="57"/>
      <c r="K37" s="41"/>
      <c r="L37" s="41"/>
      <c r="M37" s="41"/>
      <c r="N37" s="41"/>
      <c r="O37" s="43"/>
      <c r="P37" s="44"/>
      <c r="Q37" s="44"/>
      <c r="R37" s="44"/>
      <c r="S37" s="45"/>
      <c r="T37" s="27"/>
      <c r="U37" s="28"/>
      <c r="V37" s="28"/>
      <c r="W37" s="28"/>
      <c r="X37" s="26"/>
      <c r="Y37" s="27"/>
      <c r="Z37" s="28"/>
      <c r="AA37" s="28"/>
      <c r="AB37" s="28"/>
    </row>
    <row r="38" spans="1:28">
      <c r="A38" s="41"/>
      <c r="B38" s="41"/>
      <c r="C38" s="41"/>
      <c r="D38" s="41"/>
      <c r="E38" s="41"/>
      <c r="F38" s="41"/>
      <c r="G38" s="41"/>
      <c r="H38" s="41"/>
      <c r="I38" s="41"/>
      <c r="J38" s="41"/>
      <c r="K38" s="41"/>
      <c r="L38" s="41"/>
      <c r="M38" s="41"/>
      <c r="N38" s="41"/>
      <c r="O38" s="43"/>
      <c r="P38" s="44"/>
      <c r="Q38" s="44"/>
      <c r="R38" s="44"/>
      <c r="S38" s="45"/>
      <c r="T38" s="27"/>
      <c r="U38" s="28"/>
      <c r="V38" s="28"/>
      <c r="W38" s="28"/>
      <c r="X38" s="26"/>
      <c r="Y38" s="27"/>
      <c r="Z38" s="28"/>
      <c r="AA38" s="28"/>
      <c r="AB38" s="28"/>
    </row>
    <row r="39" spans="1:28">
      <c r="A39" s="41"/>
      <c r="B39" s="41"/>
      <c r="C39" s="41"/>
      <c r="D39" s="41"/>
      <c r="E39" s="41"/>
      <c r="F39" s="41"/>
      <c r="G39" s="41"/>
      <c r="H39" s="41"/>
      <c r="I39" s="41"/>
      <c r="J39" s="41"/>
      <c r="K39" s="41"/>
      <c r="L39" s="41"/>
      <c r="M39" s="41"/>
      <c r="N39" s="41"/>
      <c r="O39" s="43"/>
      <c r="P39" s="44"/>
      <c r="Q39" s="44"/>
      <c r="R39" s="44"/>
      <c r="S39" s="45"/>
      <c r="T39" s="27"/>
      <c r="U39" s="28"/>
      <c r="V39" s="28"/>
      <c r="W39" s="28"/>
      <c r="X39" s="26"/>
      <c r="Y39" s="27"/>
      <c r="Z39" s="28"/>
      <c r="AA39" s="28"/>
      <c r="AB39" s="28"/>
    </row>
    <row r="40" spans="1:28">
      <c r="A40" s="41"/>
      <c r="B40" s="41"/>
      <c r="C40" s="41"/>
      <c r="D40" s="41"/>
      <c r="E40" s="41"/>
      <c r="F40" s="41"/>
      <c r="G40" s="41"/>
      <c r="H40" s="41"/>
      <c r="I40" s="41"/>
      <c r="J40" s="41"/>
      <c r="K40" s="41"/>
      <c r="L40" s="41"/>
      <c r="M40" s="41"/>
      <c r="N40" s="41"/>
      <c r="O40" s="43"/>
      <c r="P40" s="44"/>
      <c r="Q40" s="44"/>
      <c r="R40" s="44"/>
      <c r="S40" s="45"/>
      <c r="T40" s="27"/>
      <c r="U40" s="28"/>
      <c r="V40" s="28"/>
      <c r="W40" s="28"/>
      <c r="X40" s="26"/>
      <c r="Y40" s="27"/>
      <c r="Z40" s="28"/>
      <c r="AA40" s="28"/>
      <c r="AB40" s="28"/>
    </row>
    <row r="41" spans="1:28">
      <c r="A41" s="41"/>
      <c r="B41" s="41"/>
      <c r="C41" s="41"/>
      <c r="D41" s="41"/>
      <c r="E41" s="41"/>
      <c r="F41" s="41"/>
      <c r="G41" s="41"/>
      <c r="H41" s="41"/>
      <c r="I41" s="41"/>
      <c r="J41" s="41"/>
      <c r="K41" s="41"/>
      <c r="L41" s="41"/>
      <c r="M41" s="41"/>
      <c r="N41" s="41"/>
      <c r="O41" s="43"/>
      <c r="P41" s="44"/>
      <c r="Q41" s="44"/>
      <c r="R41" s="44"/>
      <c r="S41" s="45"/>
      <c r="T41" s="27"/>
      <c r="U41" s="28"/>
      <c r="V41" s="28"/>
      <c r="W41" s="28"/>
      <c r="X41" s="26"/>
      <c r="Y41" s="27"/>
      <c r="Z41" s="28"/>
      <c r="AA41" s="28"/>
      <c r="AB41" s="28"/>
    </row>
    <row r="42" spans="1:28">
      <c r="A42" s="41"/>
      <c r="B42" s="41"/>
      <c r="C42" s="41"/>
      <c r="D42" s="41"/>
      <c r="E42" s="41"/>
      <c r="F42" s="41"/>
      <c r="G42" s="41"/>
      <c r="H42" s="41"/>
      <c r="I42" s="41"/>
      <c r="J42" s="41"/>
      <c r="K42" s="41"/>
      <c r="L42" s="41"/>
      <c r="M42" s="41"/>
      <c r="N42" s="41"/>
      <c r="O42" s="43"/>
      <c r="P42" s="44"/>
      <c r="Q42" s="44"/>
      <c r="R42" s="44"/>
      <c r="S42" s="45"/>
      <c r="T42" s="27"/>
      <c r="U42" s="28"/>
      <c r="V42" s="28"/>
      <c r="W42" s="28"/>
      <c r="X42" s="26"/>
      <c r="Y42" s="27"/>
      <c r="Z42" s="28"/>
      <c r="AA42" s="28"/>
      <c r="AB42" s="28"/>
    </row>
    <row r="43" spans="1:28">
      <c r="A43" s="41"/>
      <c r="B43" s="41"/>
      <c r="C43" s="41"/>
      <c r="D43" s="41"/>
      <c r="E43" s="41"/>
      <c r="F43" s="41"/>
      <c r="G43" s="41"/>
      <c r="H43" s="41"/>
      <c r="I43" s="41"/>
      <c r="J43" s="41"/>
      <c r="K43" s="41"/>
      <c r="L43" s="41"/>
      <c r="M43" s="41"/>
      <c r="N43" s="41"/>
      <c r="O43" s="43"/>
      <c r="P43" s="44"/>
      <c r="Q43" s="44"/>
      <c r="R43" s="44"/>
      <c r="S43" s="45"/>
      <c r="T43" s="27"/>
      <c r="U43" s="28"/>
      <c r="V43" s="28"/>
      <c r="W43" s="28"/>
      <c r="X43" s="26"/>
      <c r="Y43" s="27"/>
      <c r="Z43" s="28"/>
      <c r="AA43" s="28"/>
      <c r="AB43" s="28"/>
    </row>
    <row r="44" spans="1:28">
      <c r="A44" s="41"/>
      <c r="B44" s="41"/>
      <c r="C44" s="41"/>
      <c r="D44" s="41"/>
      <c r="E44" s="41"/>
      <c r="F44" s="41"/>
      <c r="G44" s="41"/>
      <c r="H44" s="41"/>
      <c r="I44" s="41"/>
      <c r="J44" s="41"/>
      <c r="K44" s="41"/>
      <c r="L44" s="41"/>
      <c r="M44" s="41"/>
      <c r="N44" s="41"/>
      <c r="O44" s="43"/>
      <c r="P44" s="44"/>
      <c r="Q44" s="44"/>
      <c r="R44" s="44"/>
      <c r="S44" s="45"/>
      <c r="T44" s="27"/>
      <c r="U44" s="28"/>
      <c r="V44" s="28"/>
      <c r="W44" s="28"/>
      <c r="X44" s="26"/>
      <c r="Y44" s="27"/>
      <c r="Z44" s="28"/>
      <c r="AA44" s="28"/>
      <c r="AB44" s="28"/>
    </row>
    <row r="45" spans="1:28">
      <c r="A45" s="41"/>
      <c r="B45" s="41"/>
      <c r="C45" s="41"/>
      <c r="D45" s="41"/>
      <c r="E45" s="41"/>
      <c r="F45" s="41"/>
      <c r="G45" s="41"/>
      <c r="H45" s="41"/>
      <c r="I45" s="41"/>
      <c r="J45" s="41"/>
      <c r="K45" s="41"/>
      <c r="L45" s="41"/>
      <c r="M45" s="41"/>
      <c r="N45" s="41"/>
      <c r="O45" s="43"/>
      <c r="P45" s="44"/>
      <c r="Q45" s="44"/>
      <c r="R45" s="44"/>
      <c r="S45" s="45"/>
      <c r="T45" s="27"/>
      <c r="U45" s="28"/>
      <c r="V45" s="28"/>
      <c r="W45" s="28"/>
      <c r="X45" s="26"/>
      <c r="Y45" s="27"/>
      <c r="Z45" s="28"/>
      <c r="AA45" s="28"/>
      <c r="AB45" s="28"/>
    </row>
    <row r="46" spans="1:28">
      <c r="A46" s="41"/>
      <c r="B46" s="41"/>
      <c r="C46" s="41"/>
      <c r="D46" s="41"/>
      <c r="E46" s="41"/>
      <c r="F46" s="41"/>
      <c r="G46" s="41"/>
      <c r="H46" s="41"/>
      <c r="I46" s="41"/>
      <c r="J46" s="41"/>
      <c r="K46" s="41"/>
      <c r="L46" s="41"/>
      <c r="M46" s="41"/>
      <c r="N46" s="41"/>
      <c r="O46" s="43"/>
      <c r="P46" s="44"/>
      <c r="Q46" s="44"/>
      <c r="R46" s="44"/>
      <c r="S46" s="45"/>
      <c r="T46" s="27"/>
      <c r="U46" s="28"/>
      <c r="V46" s="28"/>
      <c r="W46" s="28"/>
      <c r="X46" s="26"/>
      <c r="Y46" s="27"/>
      <c r="Z46" s="28"/>
      <c r="AA46" s="28"/>
      <c r="AB46" s="28"/>
    </row>
    <row r="47" spans="1:28">
      <c r="A47" s="42"/>
      <c r="B47" s="42"/>
      <c r="C47" s="42"/>
      <c r="D47" s="42"/>
      <c r="E47" s="42"/>
      <c r="F47" s="42"/>
      <c r="G47" s="42"/>
      <c r="H47" s="42"/>
      <c r="I47" s="42"/>
      <c r="J47" s="42"/>
      <c r="K47" s="42"/>
      <c r="L47" s="42"/>
      <c r="M47" s="42"/>
      <c r="N47" s="42"/>
      <c r="O47" s="43"/>
      <c r="P47" s="44"/>
      <c r="Q47" s="44"/>
      <c r="R47" s="44"/>
      <c r="S47" s="45"/>
      <c r="T47" s="27"/>
      <c r="U47" s="28"/>
      <c r="V47" s="28"/>
      <c r="W47" s="28"/>
      <c r="X47" s="26"/>
      <c r="Y47" s="27"/>
      <c r="Z47" s="28"/>
      <c r="AA47" s="28"/>
      <c r="AB47" s="28"/>
    </row>
    <row r="48" spans="1:28">
      <c r="A48" s="42"/>
      <c r="B48" s="42"/>
      <c r="C48" s="42"/>
      <c r="D48" s="42"/>
      <c r="E48" s="42"/>
      <c r="F48" s="42"/>
      <c r="G48" s="42"/>
      <c r="H48" s="42"/>
      <c r="I48" s="42"/>
      <c r="J48" s="42"/>
      <c r="K48" s="42"/>
      <c r="L48" s="42"/>
      <c r="M48" s="42"/>
      <c r="N48" s="42"/>
      <c r="O48" s="43"/>
      <c r="P48" s="44"/>
      <c r="Q48" s="44"/>
      <c r="R48" s="44"/>
      <c r="S48" s="45"/>
      <c r="T48" s="27"/>
      <c r="U48" s="28"/>
      <c r="V48" s="28"/>
      <c r="W48" s="28"/>
      <c r="X48" s="26"/>
      <c r="Y48" s="27"/>
      <c r="Z48" s="28"/>
      <c r="AA48" s="28"/>
      <c r="AB48" s="28"/>
    </row>
    <row r="49" spans="1:28">
      <c r="A49" s="42"/>
      <c r="B49" s="42"/>
      <c r="C49" s="42"/>
      <c r="D49" s="42"/>
      <c r="E49" s="42"/>
      <c r="F49" s="42"/>
      <c r="G49" s="42"/>
      <c r="H49" s="42"/>
      <c r="I49" s="42"/>
      <c r="J49" s="42"/>
      <c r="K49" s="42"/>
      <c r="L49" s="42"/>
      <c r="M49" s="42"/>
      <c r="N49" s="42"/>
      <c r="O49" s="43"/>
      <c r="P49" s="44"/>
      <c r="Q49" s="44"/>
      <c r="R49" s="44"/>
      <c r="S49" s="45"/>
      <c r="T49" s="27"/>
      <c r="U49" s="28"/>
      <c r="V49" s="28"/>
      <c r="W49" s="28"/>
      <c r="X49" s="26"/>
      <c r="Y49" s="27"/>
      <c r="Z49" s="28"/>
      <c r="AA49" s="28"/>
      <c r="AB49" s="28"/>
    </row>
    <row r="50" spans="1:28">
      <c r="O50" s="27"/>
      <c r="P50" s="28"/>
      <c r="Q50" s="28"/>
      <c r="R50" s="28"/>
      <c r="S50" s="26"/>
      <c r="T50" s="27"/>
      <c r="U50" s="28"/>
      <c r="V50" s="28"/>
      <c r="W50" s="28"/>
      <c r="X50" s="26"/>
      <c r="Y50" s="27"/>
      <c r="Z50" s="28"/>
      <c r="AA50" s="28"/>
      <c r="AB50" s="28"/>
    </row>
    <row r="51" spans="1:28">
      <c r="O51" s="27"/>
      <c r="P51" s="28"/>
      <c r="Q51" s="28"/>
      <c r="R51" s="28"/>
      <c r="S51" s="26"/>
      <c r="T51" s="27"/>
      <c r="U51" s="28"/>
      <c r="V51" s="28"/>
      <c r="W51" s="28"/>
      <c r="X51" s="26"/>
      <c r="Y51" s="27"/>
      <c r="Z51" s="28"/>
      <c r="AA51" s="28"/>
      <c r="AB51" s="28"/>
    </row>
    <row r="52" spans="1:28">
      <c r="O52" s="27"/>
      <c r="P52" s="28"/>
      <c r="Q52" s="28"/>
      <c r="R52" s="28"/>
      <c r="S52" s="26"/>
      <c r="T52" s="27"/>
      <c r="U52" s="28"/>
      <c r="V52" s="28"/>
      <c r="W52" s="28"/>
      <c r="X52" s="26"/>
      <c r="Y52" s="27"/>
      <c r="Z52" s="28"/>
      <c r="AA52" s="28"/>
      <c r="AB52" s="28"/>
    </row>
    <row r="53" spans="1:28">
      <c r="O53" s="27"/>
      <c r="P53" s="28"/>
      <c r="Q53" s="28"/>
      <c r="R53" s="28"/>
      <c r="S53" s="26"/>
      <c r="T53" s="27"/>
      <c r="U53" s="28"/>
      <c r="V53" s="28"/>
      <c r="W53" s="28"/>
      <c r="X53" s="26"/>
      <c r="Y53" s="27"/>
      <c r="Z53" s="28"/>
      <c r="AA53" s="28"/>
      <c r="AB53" s="28"/>
    </row>
    <row r="54" spans="1:28">
      <c r="O54" s="27"/>
      <c r="P54" s="28"/>
      <c r="Q54" s="28"/>
      <c r="R54" s="28"/>
      <c r="S54" s="26"/>
      <c r="T54" s="27"/>
      <c r="U54" s="28"/>
      <c r="V54" s="28"/>
      <c r="W54" s="28"/>
      <c r="X54" s="26"/>
      <c r="Y54" s="27"/>
      <c r="Z54" s="28"/>
      <c r="AA54" s="28"/>
      <c r="AB54" s="28"/>
    </row>
    <row r="55" spans="1:28">
      <c r="O55" s="27"/>
      <c r="P55" s="28"/>
      <c r="Q55" s="28"/>
      <c r="R55" s="28"/>
      <c r="S55" s="26"/>
      <c r="T55" s="27"/>
      <c r="U55" s="28"/>
      <c r="V55" s="28"/>
      <c r="W55" s="28"/>
      <c r="X55" s="26"/>
      <c r="Y55" s="27"/>
      <c r="Z55" s="28"/>
      <c r="AA55" s="28"/>
      <c r="AB55" s="28"/>
    </row>
    <row r="56" spans="1:28">
      <c r="O56" s="27"/>
      <c r="P56" s="28"/>
      <c r="Q56" s="28"/>
      <c r="R56" s="28"/>
      <c r="S56" s="26"/>
      <c r="T56" s="27"/>
      <c r="U56" s="28"/>
      <c r="V56" s="28"/>
      <c r="W56" s="28"/>
      <c r="X56" s="26"/>
      <c r="Y56" s="27"/>
      <c r="Z56" s="28"/>
      <c r="AA56" s="28"/>
      <c r="AB56" s="28"/>
    </row>
    <row r="57" spans="1:28">
      <c r="O57" s="27"/>
      <c r="P57" s="28"/>
      <c r="Q57" s="28"/>
      <c r="R57" s="28"/>
      <c r="S57" s="26"/>
      <c r="T57" s="27"/>
      <c r="U57" s="28"/>
      <c r="V57" s="28"/>
      <c r="W57" s="28"/>
      <c r="X57" s="26"/>
      <c r="Y57" s="27"/>
      <c r="Z57" s="28"/>
      <c r="AA57" s="28"/>
      <c r="AB57" s="28"/>
    </row>
    <row r="58" spans="1:28">
      <c r="O58" s="27"/>
      <c r="P58" s="28"/>
      <c r="Q58" s="28"/>
      <c r="R58" s="28"/>
      <c r="S58" s="26"/>
      <c r="T58" s="27"/>
      <c r="U58" s="28"/>
      <c r="V58" s="28"/>
      <c r="W58" s="28"/>
      <c r="X58" s="26"/>
      <c r="Y58" s="27"/>
      <c r="Z58" s="28"/>
      <c r="AA58" s="28"/>
      <c r="AB58" s="28"/>
    </row>
    <row r="59" spans="1:28">
      <c r="O59" s="27"/>
      <c r="P59" s="28"/>
      <c r="Q59" s="28"/>
      <c r="R59" s="28"/>
      <c r="S59" s="26"/>
      <c r="T59" s="27"/>
      <c r="U59" s="28"/>
      <c r="V59" s="28"/>
      <c r="W59" s="28"/>
      <c r="X59" s="26"/>
      <c r="Y59" s="27"/>
      <c r="Z59" s="28"/>
      <c r="AA59" s="28"/>
      <c r="AB59" s="28"/>
    </row>
    <row r="60" spans="1:28">
      <c r="O60" s="27"/>
      <c r="P60" s="28"/>
      <c r="Q60" s="28"/>
      <c r="R60" s="28"/>
      <c r="S60" s="26"/>
      <c r="T60" s="27"/>
      <c r="U60" s="28"/>
      <c r="V60" s="28"/>
      <c r="W60" s="28"/>
      <c r="X60" s="26"/>
      <c r="Y60" s="27"/>
      <c r="Z60" s="28"/>
      <c r="AA60" s="28"/>
      <c r="AB60" s="28"/>
    </row>
    <row r="61" spans="1:28">
      <c r="O61" s="27"/>
      <c r="P61" s="28"/>
      <c r="Q61" s="28"/>
      <c r="R61" s="28"/>
      <c r="S61" s="26"/>
      <c r="T61" s="27"/>
      <c r="U61" s="28"/>
      <c r="V61" s="28"/>
      <c r="W61" s="28"/>
      <c r="X61" s="26"/>
      <c r="Y61" s="27"/>
      <c r="Z61" s="28"/>
      <c r="AA61" s="28"/>
      <c r="AB61" s="28"/>
    </row>
    <row r="62" spans="1:28">
      <c r="O62" s="27"/>
      <c r="P62" s="28"/>
      <c r="Q62" s="28"/>
      <c r="R62" s="28"/>
      <c r="S62" s="26"/>
      <c r="T62" s="27"/>
      <c r="U62" s="28"/>
      <c r="V62" s="28"/>
      <c r="W62" s="28"/>
      <c r="X62" s="26"/>
      <c r="Y62" s="27"/>
      <c r="Z62" s="28"/>
      <c r="AA62" s="28"/>
      <c r="AB62" s="28"/>
    </row>
    <row r="63" spans="1:28">
      <c r="O63" s="27"/>
      <c r="P63" s="28"/>
      <c r="Q63" s="28"/>
      <c r="R63" s="28"/>
      <c r="S63" s="26"/>
      <c r="T63" s="27"/>
      <c r="U63" s="28"/>
      <c r="V63" s="28"/>
      <c r="W63" s="28"/>
      <c r="X63" s="26"/>
      <c r="Y63" s="27"/>
      <c r="Z63" s="28"/>
      <c r="AA63" s="28"/>
      <c r="AB63" s="28"/>
    </row>
    <row r="64" spans="1:28">
      <c r="O64" s="27"/>
      <c r="P64" s="28"/>
      <c r="Q64" s="28"/>
      <c r="R64" s="28"/>
      <c r="S64" s="26"/>
      <c r="T64" s="27"/>
      <c r="U64" s="28"/>
      <c r="V64" s="28"/>
      <c r="W64" s="28"/>
      <c r="X64" s="26"/>
      <c r="Y64" s="27"/>
      <c r="Z64" s="28"/>
      <c r="AA64" s="28"/>
      <c r="AB64" s="28"/>
    </row>
    <row r="65" spans="15:28">
      <c r="O65" s="27"/>
      <c r="P65" s="28"/>
      <c r="Q65" s="28"/>
      <c r="R65" s="28"/>
      <c r="S65" s="26"/>
      <c r="T65" s="27"/>
      <c r="U65" s="28"/>
      <c r="V65" s="28"/>
      <c r="W65" s="28"/>
      <c r="X65" s="26"/>
      <c r="Y65" s="27"/>
      <c r="Z65" s="28"/>
      <c r="AA65" s="28"/>
      <c r="AB65" s="28"/>
    </row>
    <row r="66" spans="15:28">
      <c r="O66" s="27"/>
      <c r="P66" s="28"/>
      <c r="Q66" s="28"/>
      <c r="R66" s="28"/>
      <c r="S66" s="26"/>
      <c r="T66" s="27"/>
      <c r="U66" s="28"/>
      <c r="V66" s="28"/>
      <c r="W66" s="28"/>
      <c r="X66" s="26"/>
      <c r="Y66" s="27"/>
      <c r="Z66" s="28"/>
      <c r="AA66" s="28"/>
      <c r="AB66" s="28"/>
    </row>
    <row r="67" spans="15:28">
      <c r="O67" s="27"/>
      <c r="P67" s="28"/>
      <c r="Q67" s="28"/>
      <c r="R67" s="28"/>
      <c r="S67" s="26"/>
      <c r="T67" s="27"/>
      <c r="U67" s="28"/>
      <c r="V67" s="28"/>
      <c r="W67" s="28"/>
      <c r="X67" s="26"/>
      <c r="Y67" s="27"/>
      <c r="Z67" s="28"/>
      <c r="AA67" s="28"/>
      <c r="AB67" s="28"/>
    </row>
  </sheetData>
  <sheetProtection algorithmName="SHA-512" hashValue="dTraJPtO+WoEPKJye9dwpiQ9F4nwy5X+hoVTERB3j7bwcSsLtzh0dzRzfxxVB1LkJ162VmjGAxdrFiEdyOoIWQ==" saltValue="ptrdFc+c3zZdG0aQ7jfozw==" spinCount="100000" sheet="1" selectLockedCells="1"/>
  <mergeCells count="8">
    <mergeCell ref="K2:L2"/>
    <mergeCell ref="M2:N2"/>
    <mergeCell ref="A1:N1"/>
    <mergeCell ref="A2:B2"/>
    <mergeCell ref="C2:D2"/>
    <mergeCell ref="E2:F2"/>
    <mergeCell ref="G2:H2"/>
    <mergeCell ref="I2:J2"/>
  </mergeCells>
  <conditionalFormatting sqref="B3:B32 D3:D32 F3:F32 H3:H32 J3:J32 L3:L32 N3:N32">
    <cfRule type="cellIs" dxfId="10" priority="146" operator="equal">
      <formula>0</formula>
    </cfRule>
  </conditionalFormatting>
  <conditionalFormatting sqref="A3:A32 C3:C32 E3:E32 G3:G32 I3:I32 K3:K32 M3:M32 N33 L33 J33 H33 F33 D33 B33">
    <cfRule type="cellIs" dxfId="9" priority="144" operator="equal">
      <formula>0</formula>
    </cfRule>
  </conditionalFormatting>
  <pageMargins left="0.7" right="0.7" top="0.75" bottom="0.75" header="0.3" footer="0.3"/>
  <pageSetup paperSize="9"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43"/>
  <sheetViews>
    <sheetView zoomScaleNormal="100" workbookViewId="0">
      <pane xSplit="14" ySplit="31" topLeftCell="O32" activePane="bottomRight" state="frozen"/>
      <selection pane="topRight" activeCell="O1" sqref="O1"/>
      <selection pane="bottomLeft" activeCell="A32" sqref="A32"/>
      <selection pane="bottomRight" activeCell="G3" sqref="G3:H3"/>
    </sheetView>
  </sheetViews>
  <sheetFormatPr defaultColWidth="9" defaultRowHeight="14.25"/>
  <cols>
    <col min="1" max="13" width="8.5" style="1" customWidth="1"/>
    <col min="14" max="14" width="10" style="42" customWidth="1"/>
    <col min="15" max="21" width="9" style="42"/>
    <col min="22" max="16384" width="9" style="1"/>
  </cols>
  <sheetData>
    <row r="1" spans="1:30" ht="18.75" thickBot="1">
      <c r="A1" s="176" t="s">
        <v>10</v>
      </c>
      <c r="B1" s="177"/>
      <c r="C1" s="177"/>
      <c r="D1" s="177"/>
      <c r="E1" s="177"/>
      <c r="F1" s="177"/>
      <c r="G1" s="177"/>
      <c r="H1" s="177"/>
      <c r="I1" s="177"/>
      <c r="J1" s="177"/>
      <c r="K1" s="177"/>
      <c r="L1" s="177"/>
      <c r="M1" s="177"/>
      <c r="N1" s="178"/>
      <c r="O1" s="39" t="s">
        <v>52</v>
      </c>
      <c r="P1" s="40" t="str">
        <f>FIXED(income!$N$17, 0)</f>
        <v>0</v>
      </c>
      <c r="Q1" s="39" t="s">
        <v>54</v>
      </c>
      <c r="R1" s="40">
        <f>IFERROR(FIXED(income!N17/(12-(COUNTIF(income!B17:M17, 0))), 0),0)</f>
        <v>0</v>
      </c>
      <c r="S1" s="39"/>
      <c r="T1" s="39"/>
      <c r="U1" s="39"/>
      <c r="V1" s="38"/>
      <c r="W1" s="38"/>
      <c r="X1" s="38"/>
      <c r="Y1" s="38"/>
      <c r="Z1" s="38"/>
      <c r="AA1" s="38"/>
      <c r="AB1" s="38"/>
      <c r="AC1" s="38"/>
      <c r="AD1" s="38"/>
    </row>
    <row r="2" spans="1:30" ht="15" customHeight="1">
      <c r="A2" s="37"/>
      <c r="B2" s="37"/>
      <c r="C2" s="37"/>
      <c r="D2" s="37"/>
      <c r="E2" s="37"/>
      <c r="F2" s="37"/>
      <c r="G2" s="37"/>
      <c r="H2" s="37"/>
      <c r="I2" s="37"/>
      <c r="J2" s="37"/>
      <c r="K2" s="37"/>
      <c r="L2" s="37"/>
      <c r="M2" s="36"/>
      <c r="N2" s="36"/>
      <c r="O2" s="39" t="s">
        <v>53</v>
      </c>
      <c r="P2" s="40" t="str">
        <f>FIXED(income!$N$33, 0)</f>
        <v>0</v>
      </c>
      <c r="Q2" s="39" t="s">
        <v>55</v>
      </c>
      <c r="R2" s="40">
        <f>IFERROR(FIXED(income!N33/(12-(COUNTIF(income!B33:M33,0))), 0),0)</f>
        <v>0</v>
      </c>
      <c r="S2" s="39"/>
      <c r="T2" s="39"/>
      <c r="U2" s="39"/>
      <c r="V2" s="38"/>
      <c r="W2" s="38"/>
      <c r="X2" s="38"/>
      <c r="Y2" s="38"/>
      <c r="Z2" s="38"/>
      <c r="AA2" s="38"/>
      <c r="AB2" s="38"/>
      <c r="AC2" s="38"/>
      <c r="AD2" s="38"/>
    </row>
    <row r="3" spans="1:30" ht="15" customHeight="1">
      <c r="A3" s="37"/>
      <c r="B3" s="37"/>
      <c r="C3" s="37"/>
      <c r="D3" s="18"/>
      <c r="E3" s="182" t="s">
        <v>45</v>
      </c>
      <c r="F3" s="183"/>
      <c r="G3" s="179" t="s">
        <v>50</v>
      </c>
      <c r="H3" s="180"/>
      <c r="I3" s="18"/>
      <c r="J3" s="37"/>
      <c r="K3" s="37"/>
      <c r="L3" s="37"/>
      <c r="M3" s="36"/>
      <c r="N3" s="36"/>
      <c r="O3" s="39" t="s">
        <v>40</v>
      </c>
      <c r="P3" s="40" t="str">
        <f>FIXED(P1+P2, 0)</f>
        <v>0</v>
      </c>
      <c r="Q3" s="39" t="s">
        <v>56</v>
      </c>
      <c r="R3" s="40">
        <f>R1+R2</f>
        <v>0</v>
      </c>
      <c r="S3" s="39"/>
      <c r="T3" s="39"/>
      <c r="U3" s="39"/>
      <c r="V3" s="38"/>
      <c r="W3" s="38"/>
      <c r="X3" s="38"/>
      <c r="Y3" s="38"/>
      <c r="Z3" s="38"/>
      <c r="AA3" s="38"/>
      <c r="AB3" s="38"/>
      <c r="AC3" s="38"/>
      <c r="AD3" s="38"/>
    </row>
    <row r="4" spans="1:30">
      <c r="A4" s="18"/>
      <c r="B4" s="18"/>
      <c r="C4" s="18"/>
      <c r="D4" s="18"/>
      <c r="E4" s="18"/>
      <c r="F4" s="18"/>
      <c r="G4" s="18"/>
      <c r="H4" s="18"/>
      <c r="I4" s="18"/>
      <c r="J4" s="18"/>
      <c r="K4" s="18"/>
      <c r="L4" s="18"/>
      <c r="M4" s="36"/>
      <c r="N4" s="36"/>
      <c r="O4" s="39" t="s">
        <v>68</v>
      </c>
      <c r="P4" s="40" t="str">
        <f>FIXED(expense!$N$33, 0)</f>
        <v>50</v>
      </c>
      <c r="Q4" s="39" t="s">
        <v>57</v>
      </c>
      <c r="R4" s="40" t="str">
        <f>IFERROR(FIXED(expense!N33/(12-(COUNTIF(expense!B33:M33, 0))), 0),0)</f>
        <v>50</v>
      </c>
      <c r="S4" s="39"/>
      <c r="T4" s="40"/>
      <c r="U4" s="39"/>
      <c r="V4" s="38"/>
      <c r="W4" s="38"/>
      <c r="X4" s="38"/>
      <c r="Y4" s="38"/>
      <c r="Z4" s="38"/>
      <c r="AA4" s="38"/>
      <c r="AB4" s="38"/>
      <c r="AC4" s="38"/>
      <c r="AD4" s="38"/>
    </row>
    <row r="5" spans="1:30">
      <c r="A5" s="18"/>
      <c r="B5" s="18"/>
      <c r="C5" s="18"/>
      <c r="D5" s="18"/>
      <c r="E5" s="18"/>
      <c r="F5" s="18"/>
      <c r="G5" s="18"/>
      <c r="H5" s="18"/>
      <c r="I5" s="18"/>
      <c r="J5" s="18"/>
      <c r="K5" s="18"/>
      <c r="L5" s="18"/>
      <c r="M5" s="36"/>
      <c r="N5" s="36"/>
      <c r="O5" s="39" t="s">
        <v>69</v>
      </c>
      <c r="P5" s="40" t="str">
        <f>FIXED(summary!$J$33, 0)</f>
        <v>750</v>
      </c>
      <c r="Q5" s="184" t="s">
        <v>70</v>
      </c>
      <c r="R5" s="184"/>
      <c r="S5" s="184"/>
      <c r="T5" s="39"/>
      <c r="U5" s="39"/>
      <c r="V5" s="38"/>
      <c r="W5" s="38"/>
      <c r="X5" s="38"/>
      <c r="Y5" s="38"/>
      <c r="Z5" s="38"/>
      <c r="AA5" s="38"/>
      <c r="AB5" s="38"/>
      <c r="AC5" s="38"/>
      <c r="AD5" s="38"/>
    </row>
    <row r="6" spans="1:30">
      <c r="A6" s="18"/>
      <c r="B6" s="18"/>
      <c r="C6" s="18"/>
      <c r="D6" s="18"/>
      <c r="E6" s="18"/>
      <c r="F6" s="18"/>
      <c r="G6" s="18"/>
      <c r="H6" s="18"/>
      <c r="I6" s="18"/>
      <c r="J6" s="18"/>
      <c r="K6" s="18"/>
      <c r="L6" s="18"/>
      <c r="M6" s="36"/>
      <c r="N6" s="36"/>
      <c r="O6" s="39" t="s">
        <v>71</v>
      </c>
      <c r="P6" s="40" t="str">
        <f>FIXED(summary!B33+summary!D33+summary!J33+summary!L33+summary!N33, 0)</f>
        <v>850</v>
      </c>
      <c r="Q6" s="39" t="s">
        <v>58</v>
      </c>
      <c r="R6" s="40" t="str">
        <f>FIXED(SUM(summary!B33+summary!D33+summary!J33+summary!L33), 0)</f>
        <v>850</v>
      </c>
      <c r="S6" s="39" t="s">
        <v>75</v>
      </c>
      <c r="T6" s="39" t="str">
        <f>FIXED(summary!N33, 0)</f>
        <v>0</v>
      </c>
      <c r="U6" s="39" t="s">
        <v>77</v>
      </c>
      <c r="V6" s="38"/>
      <c r="W6" s="38"/>
      <c r="X6" s="38"/>
      <c r="Y6" s="38"/>
      <c r="Z6" s="38"/>
      <c r="AA6" s="38"/>
      <c r="AB6" s="38"/>
      <c r="AC6" s="38"/>
      <c r="AD6" s="38"/>
    </row>
    <row r="7" spans="1:30">
      <c r="A7" s="18"/>
      <c r="B7" s="18"/>
      <c r="C7" s="18"/>
      <c r="D7" s="18"/>
      <c r="E7" s="18"/>
      <c r="F7" s="18"/>
      <c r="G7" s="18"/>
      <c r="H7" s="18"/>
      <c r="I7" s="18"/>
      <c r="J7" s="18"/>
      <c r="K7" s="18"/>
      <c r="L7" s="18"/>
      <c r="M7" s="36"/>
      <c r="N7" s="36"/>
      <c r="O7" s="39" t="s">
        <v>72</v>
      </c>
      <c r="P7" s="39" t="str">
        <f>FIXED(summary!H33, 0)</f>
        <v>0</v>
      </c>
      <c r="Q7" s="39" t="s">
        <v>73</v>
      </c>
      <c r="R7" s="153" t="str">
        <f>FIXED(summary!F33, 0)</f>
        <v>-50</v>
      </c>
      <c r="S7" s="39" t="s">
        <v>74</v>
      </c>
      <c r="T7" s="39" t="str">
        <f>FIXED(R7+P7, 0)</f>
        <v>-50</v>
      </c>
      <c r="U7" s="39"/>
      <c r="V7" s="38"/>
      <c r="W7" s="38"/>
      <c r="X7" s="38"/>
      <c r="Y7" s="38"/>
      <c r="Z7" s="38"/>
      <c r="AA7" s="38"/>
      <c r="AB7" s="38"/>
      <c r="AC7" s="38"/>
      <c r="AD7" s="38"/>
    </row>
    <row r="8" spans="1:30">
      <c r="A8" s="18"/>
      <c r="B8" s="18"/>
      <c r="C8" s="18"/>
      <c r="D8" s="18"/>
      <c r="E8" s="18"/>
      <c r="F8" s="18"/>
      <c r="G8" s="18"/>
      <c r="H8" s="18"/>
      <c r="I8" s="18"/>
      <c r="J8" s="18"/>
      <c r="K8" s="18"/>
      <c r="L8" s="18"/>
      <c r="M8" s="36"/>
      <c r="N8" s="36"/>
      <c r="O8" s="39" t="s">
        <v>76</v>
      </c>
      <c r="P8" s="154" t="str">
        <f>FIXED(summary!D33+summary!B33, 0)</f>
        <v>100</v>
      </c>
      <c r="Q8" s="39"/>
      <c r="R8" s="39"/>
      <c r="S8" s="39"/>
      <c r="T8" s="39"/>
      <c r="U8" s="39"/>
      <c r="V8" s="38"/>
      <c r="W8" s="38"/>
      <c r="X8" s="38"/>
      <c r="Y8" s="38"/>
      <c r="Z8" s="38"/>
      <c r="AA8" s="38"/>
      <c r="AB8" s="38"/>
      <c r="AC8" s="38"/>
      <c r="AD8" s="38"/>
    </row>
    <row r="9" spans="1:30">
      <c r="A9" s="18"/>
      <c r="B9" s="18"/>
      <c r="C9" s="18"/>
      <c r="D9" s="18"/>
      <c r="E9" s="18"/>
      <c r="F9" s="18"/>
      <c r="G9" s="18"/>
      <c r="H9" s="18"/>
      <c r="I9" s="18"/>
      <c r="J9" s="18"/>
      <c r="K9" s="18"/>
      <c r="L9" s="18"/>
      <c r="M9" s="36"/>
      <c r="N9" s="36"/>
      <c r="O9" s="38"/>
      <c r="P9" s="38"/>
      <c r="Q9" s="38"/>
      <c r="R9" s="38"/>
      <c r="S9" s="38"/>
      <c r="T9" s="38"/>
      <c r="U9" s="38"/>
      <c r="V9" s="38"/>
      <c r="W9" s="38"/>
      <c r="X9" s="38"/>
      <c r="Y9" s="38"/>
      <c r="Z9" s="38"/>
      <c r="AA9" s="38"/>
      <c r="AB9" s="38"/>
      <c r="AC9" s="38"/>
      <c r="AD9" s="38"/>
    </row>
    <row r="10" spans="1:30">
      <c r="A10" s="18"/>
      <c r="B10" s="18"/>
      <c r="C10" s="18"/>
      <c r="D10" s="18"/>
      <c r="E10" s="18"/>
      <c r="F10" s="18"/>
      <c r="G10" s="18"/>
      <c r="H10" s="18"/>
      <c r="I10" s="18"/>
      <c r="J10" s="18"/>
      <c r="K10" s="18"/>
      <c r="L10" s="18"/>
      <c r="M10" s="36"/>
      <c r="N10" s="36"/>
      <c r="O10" s="38"/>
      <c r="P10" s="38"/>
      <c r="Q10" s="38"/>
      <c r="R10" s="38"/>
      <c r="S10" s="38"/>
      <c r="T10" s="38"/>
      <c r="U10" s="38"/>
      <c r="V10" s="38"/>
      <c r="W10" s="38"/>
      <c r="X10" s="38"/>
      <c r="Y10" s="38"/>
      <c r="Z10" s="38"/>
      <c r="AA10" s="38"/>
      <c r="AB10" s="38"/>
      <c r="AC10" s="38"/>
      <c r="AD10" s="38"/>
    </row>
    <row r="11" spans="1:30">
      <c r="A11" s="18"/>
      <c r="B11" s="18"/>
      <c r="C11" s="18"/>
      <c r="D11" s="18"/>
      <c r="E11" s="18"/>
      <c r="F11" s="18"/>
      <c r="G11" s="18"/>
      <c r="H11" s="18"/>
      <c r="I11" s="18"/>
      <c r="J11" s="18"/>
      <c r="K11" s="18"/>
      <c r="L11" s="18"/>
      <c r="M11" s="36"/>
      <c r="N11" s="36"/>
      <c r="O11" s="38"/>
      <c r="P11" s="38"/>
      <c r="Q11" s="38"/>
      <c r="R11" s="38"/>
      <c r="S11" s="38"/>
      <c r="T11" s="38"/>
      <c r="U11" s="38"/>
      <c r="V11" s="38"/>
      <c r="W11" s="38"/>
      <c r="X11" s="38"/>
      <c r="Y11" s="38"/>
      <c r="Z11" s="38"/>
      <c r="AA11" s="38"/>
      <c r="AB11" s="38"/>
      <c r="AC11" s="38"/>
      <c r="AD11" s="38"/>
    </row>
    <row r="12" spans="1:30">
      <c r="A12" s="18"/>
      <c r="B12" s="18"/>
      <c r="C12" s="18"/>
      <c r="D12" s="18"/>
      <c r="E12" s="18"/>
      <c r="F12" s="18"/>
      <c r="G12" s="18"/>
      <c r="H12" s="18"/>
      <c r="I12" s="18"/>
      <c r="J12" s="18"/>
      <c r="K12" s="18"/>
      <c r="L12" s="18"/>
      <c r="M12" s="36"/>
      <c r="N12" s="36"/>
      <c r="O12" s="38"/>
      <c r="P12" s="38"/>
      <c r="Q12" s="38"/>
      <c r="R12" s="38"/>
      <c r="S12" s="38"/>
      <c r="T12" s="38"/>
      <c r="U12" s="38"/>
      <c r="V12" s="38"/>
      <c r="W12" s="38"/>
      <c r="X12" s="38"/>
      <c r="Y12" s="38"/>
      <c r="Z12" s="38"/>
      <c r="AA12" s="38"/>
      <c r="AB12" s="38"/>
      <c r="AC12" s="38"/>
      <c r="AD12" s="38"/>
    </row>
    <row r="13" spans="1:30">
      <c r="A13" s="18"/>
      <c r="B13" s="18"/>
      <c r="C13" s="18"/>
      <c r="D13" s="18"/>
      <c r="E13" s="18"/>
      <c r="F13" s="18"/>
      <c r="G13" s="18"/>
      <c r="H13" s="18"/>
      <c r="I13" s="18"/>
      <c r="J13" s="18"/>
      <c r="K13" s="18"/>
      <c r="L13" s="18"/>
      <c r="M13" s="36"/>
      <c r="N13" s="36"/>
      <c r="O13" s="38"/>
      <c r="P13" s="38"/>
      <c r="Q13" s="38"/>
      <c r="R13" s="38"/>
      <c r="S13" s="38"/>
      <c r="T13" s="38"/>
      <c r="U13" s="38"/>
      <c r="V13" s="38"/>
      <c r="W13" s="38"/>
      <c r="X13" s="38"/>
      <c r="Y13" s="38"/>
      <c r="Z13" s="38"/>
      <c r="AA13" s="38"/>
      <c r="AB13" s="38"/>
      <c r="AC13" s="38"/>
      <c r="AD13" s="38"/>
    </row>
    <row r="14" spans="1:30">
      <c r="A14" s="18"/>
      <c r="B14" s="18"/>
      <c r="C14" s="18"/>
      <c r="D14" s="18"/>
      <c r="E14" s="18"/>
      <c r="F14" s="18"/>
      <c r="G14" s="18"/>
      <c r="H14" s="18"/>
      <c r="I14" s="18"/>
      <c r="J14" s="18"/>
      <c r="K14" s="18"/>
      <c r="L14" s="18"/>
      <c r="M14" s="36"/>
      <c r="N14" s="36"/>
      <c r="O14" s="38"/>
      <c r="P14" s="38"/>
      <c r="Q14" s="38"/>
      <c r="R14" s="38"/>
      <c r="S14" s="38"/>
      <c r="T14" s="38"/>
      <c r="U14" s="38"/>
      <c r="V14" s="38"/>
      <c r="W14" s="38"/>
      <c r="X14" s="38"/>
      <c r="Y14" s="38"/>
      <c r="Z14" s="38"/>
      <c r="AA14" s="38"/>
      <c r="AB14" s="38"/>
      <c r="AC14" s="38"/>
      <c r="AD14" s="38"/>
    </row>
    <row r="15" spans="1:30">
      <c r="A15" s="18"/>
      <c r="B15" s="18"/>
      <c r="C15" s="18"/>
      <c r="D15" s="18"/>
      <c r="E15" s="18"/>
      <c r="F15" s="18"/>
      <c r="G15" s="18"/>
      <c r="H15" s="18"/>
      <c r="I15" s="18"/>
      <c r="J15" s="18"/>
      <c r="K15" s="18"/>
      <c r="L15" s="18"/>
      <c r="M15" s="36"/>
      <c r="N15" s="36"/>
      <c r="O15" s="38"/>
      <c r="P15" s="38"/>
      <c r="Q15" s="38"/>
      <c r="R15" s="38"/>
      <c r="S15" s="38"/>
      <c r="T15" s="38"/>
      <c r="U15" s="38"/>
      <c r="V15" s="38"/>
      <c r="W15" s="38"/>
      <c r="X15" s="38"/>
      <c r="Y15" s="38"/>
      <c r="Z15" s="38"/>
      <c r="AA15" s="38"/>
      <c r="AB15" s="38"/>
      <c r="AC15" s="38"/>
      <c r="AD15" s="38"/>
    </row>
    <row r="16" spans="1:30">
      <c r="A16" s="18"/>
      <c r="B16" s="18"/>
      <c r="C16" s="18"/>
      <c r="D16" s="18"/>
      <c r="E16" s="18"/>
      <c r="F16" s="18"/>
      <c r="G16" s="18"/>
      <c r="H16" s="18"/>
      <c r="I16" s="18"/>
      <c r="J16" s="18"/>
      <c r="K16" s="18"/>
      <c r="L16" s="18"/>
      <c r="M16" s="36"/>
      <c r="N16" s="36"/>
      <c r="O16" s="38"/>
      <c r="P16" s="38"/>
      <c r="Q16" s="38"/>
      <c r="R16" s="38"/>
      <c r="S16" s="38"/>
      <c r="T16" s="38"/>
      <c r="U16" s="38"/>
      <c r="V16" s="38"/>
      <c r="W16" s="38"/>
      <c r="X16" s="38"/>
      <c r="Y16" s="38"/>
      <c r="Z16" s="38"/>
      <c r="AA16" s="38"/>
      <c r="AB16" s="38"/>
      <c r="AC16" s="38"/>
      <c r="AD16" s="38"/>
    </row>
    <row r="17" spans="1:30">
      <c r="A17" s="18"/>
      <c r="B17" s="18"/>
      <c r="C17" s="18"/>
      <c r="D17" s="18"/>
      <c r="E17" s="18"/>
      <c r="F17" s="18"/>
      <c r="G17" s="18"/>
      <c r="H17" s="18"/>
      <c r="I17" s="18"/>
      <c r="J17" s="18"/>
      <c r="K17" s="18"/>
      <c r="L17" s="18"/>
      <c r="M17" s="36"/>
      <c r="N17" s="36"/>
      <c r="O17" s="38"/>
      <c r="P17" s="38"/>
      <c r="Q17" s="38"/>
      <c r="R17" s="38"/>
      <c r="S17" s="38"/>
      <c r="T17" s="38"/>
      <c r="U17" s="38"/>
      <c r="V17" s="38"/>
      <c r="W17" s="38"/>
      <c r="X17" s="38"/>
      <c r="Y17" s="38"/>
      <c r="Z17" s="38"/>
      <c r="AA17" s="38"/>
      <c r="AB17" s="38"/>
      <c r="AC17" s="38"/>
      <c r="AD17" s="38"/>
    </row>
    <row r="18" spans="1:30">
      <c r="A18" s="18"/>
      <c r="B18" s="18"/>
      <c r="C18" s="18"/>
      <c r="D18" s="18"/>
      <c r="E18" s="18"/>
      <c r="F18" s="18"/>
      <c r="G18" s="18"/>
      <c r="H18" s="18"/>
      <c r="I18" s="18"/>
      <c r="J18" s="18"/>
      <c r="K18" s="18"/>
      <c r="L18" s="18"/>
      <c r="M18" s="36"/>
      <c r="N18" s="36"/>
      <c r="O18" s="38"/>
      <c r="P18" s="38"/>
      <c r="Q18" s="38"/>
      <c r="R18" s="38"/>
      <c r="S18" s="38"/>
      <c r="T18" s="38"/>
      <c r="U18" s="38"/>
      <c r="V18" s="38"/>
      <c r="W18" s="38"/>
      <c r="X18" s="38"/>
      <c r="Y18" s="38"/>
      <c r="Z18" s="38"/>
      <c r="AA18" s="38"/>
      <c r="AB18" s="38"/>
      <c r="AC18" s="38"/>
      <c r="AD18" s="38"/>
    </row>
    <row r="19" spans="1:30">
      <c r="A19" s="18"/>
      <c r="B19" s="18"/>
      <c r="C19" s="18"/>
      <c r="D19" s="18"/>
      <c r="E19" s="18"/>
      <c r="F19" s="18"/>
      <c r="G19" s="18"/>
      <c r="H19" s="18"/>
      <c r="I19" s="18"/>
      <c r="J19" s="18"/>
      <c r="K19" s="18"/>
      <c r="L19" s="18"/>
      <c r="M19" s="36"/>
      <c r="N19" s="36"/>
      <c r="O19" s="38"/>
      <c r="P19" s="38"/>
      <c r="Q19" s="38"/>
      <c r="R19" s="38"/>
      <c r="S19" s="38"/>
      <c r="T19" s="38"/>
      <c r="U19" s="38"/>
      <c r="V19" s="38"/>
      <c r="W19" s="38"/>
      <c r="X19" s="38"/>
      <c r="Y19" s="38"/>
      <c r="Z19" s="38"/>
      <c r="AA19" s="38"/>
      <c r="AB19" s="38"/>
      <c r="AC19" s="38"/>
      <c r="AD19" s="38"/>
    </row>
    <row r="20" spans="1:30">
      <c r="A20" s="18"/>
      <c r="B20" s="18"/>
      <c r="C20" s="18"/>
      <c r="D20" s="18"/>
      <c r="E20" s="18"/>
      <c r="F20" s="18"/>
      <c r="G20" s="18"/>
      <c r="H20" s="18"/>
      <c r="I20" s="18"/>
      <c r="J20" s="18"/>
      <c r="K20" s="18"/>
      <c r="L20" s="18"/>
      <c r="M20" s="36"/>
      <c r="N20" s="36"/>
      <c r="O20" s="38"/>
      <c r="P20" s="38"/>
      <c r="Q20" s="38"/>
      <c r="R20" s="38"/>
      <c r="S20" s="38"/>
      <c r="T20" s="38"/>
      <c r="U20" s="38"/>
      <c r="V20" s="38"/>
      <c r="W20" s="38"/>
      <c r="X20" s="38"/>
      <c r="Y20" s="38"/>
      <c r="Z20" s="38"/>
      <c r="AA20" s="38"/>
      <c r="AB20" s="38"/>
      <c r="AC20" s="38"/>
      <c r="AD20" s="38"/>
    </row>
    <row r="21" spans="1:30" ht="16.149999999999999" customHeight="1">
      <c r="A21" s="18"/>
      <c r="B21" s="79"/>
      <c r="C21" s="79"/>
      <c r="D21" s="79"/>
      <c r="E21" s="79"/>
      <c r="F21" s="79"/>
      <c r="G21" s="79"/>
      <c r="H21" s="79"/>
      <c r="I21" s="79"/>
      <c r="J21" s="79"/>
      <c r="K21" s="79"/>
      <c r="L21" s="80"/>
      <c r="M21" s="80"/>
      <c r="N21" s="36"/>
      <c r="O21" s="38"/>
      <c r="P21" s="38"/>
      <c r="Q21" s="38"/>
      <c r="R21" s="38"/>
      <c r="S21" s="38"/>
      <c r="T21" s="38"/>
      <c r="U21" s="38"/>
      <c r="V21" s="38"/>
      <c r="W21" s="38"/>
      <c r="X21" s="38"/>
      <c r="Y21" s="38"/>
      <c r="Z21" s="38"/>
      <c r="AA21" s="38"/>
      <c r="AB21" s="38"/>
      <c r="AC21" s="38"/>
      <c r="AD21" s="38"/>
    </row>
    <row r="22" spans="1:30" ht="18" customHeight="1">
      <c r="A22" s="18"/>
      <c r="B22" s="81"/>
      <c r="C22" s="181" t="str">
        <f>IF(P1=R1, CONCATENATE(O1, P1, U7), CONCATENATE(O1,P1,Q1,R1,S1))</f>
        <v>Total salaries0And Average monthly salaries0</v>
      </c>
      <c r="D22" s="181"/>
      <c r="E22" s="181"/>
      <c r="F22" s="181"/>
      <c r="G22" s="181"/>
      <c r="H22" s="181"/>
      <c r="I22" s="181"/>
      <c r="J22" s="181"/>
      <c r="K22" s="181"/>
      <c r="L22" s="181"/>
      <c r="M22" s="80"/>
      <c r="N22" s="36"/>
      <c r="O22" s="38"/>
      <c r="P22" s="38"/>
      <c r="Q22" s="38"/>
      <c r="R22" s="38"/>
      <c r="S22" s="38"/>
      <c r="T22" s="38"/>
      <c r="U22" s="38"/>
      <c r="V22" s="38"/>
      <c r="W22" s="38"/>
      <c r="X22" s="38"/>
      <c r="Y22" s="38"/>
      <c r="Z22" s="38"/>
      <c r="AA22" s="38"/>
      <c r="AB22" s="38"/>
      <c r="AC22" s="38"/>
      <c r="AD22" s="38"/>
    </row>
    <row r="23" spans="1:30" ht="18" customHeight="1">
      <c r="A23" s="18"/>
      <c r="B23" s="81"/>
      <c r="C23" s="181" t="str">
        <f xml:space="preserve"> CONCATENATE(O2,P2,Q2,R2,S2)</f>
        <v>Total interest income0And Average monthly interest income0</v>
      </c>
      <c r="D23" s="181"/>
      <c r="E23" s="181"/>
      <c r="F23" s="181"/>
      <c r="G23" s="181"/>
      <c r="H23" s="181"/>
      <c r="I23" s="181"/>
      <c r="J23" s="181"/>
      <c r="K23" s="181"/>
      <c r="L23" s="181"/>
      <c r="M23" s="80"/>
      <c r="N23" s="36"/>
      <c r="O23" s="38"/>
      <c r="P23" s="38"/>
      <c r="Q23" s="38"/>
      <c r="R23" s="38"/>
      <c r="S23" s="38"/>
      <c r="T23" s="38"/>
      <c r="U23" s="38"/>
      <c r="V23" s="38"/>
      <c r="W23" s="38"/>
      <c r="X23" s="38"/>
      <c r="Y23" s="38"/>
      <c r="Z23" s="38"/>
      <c r="AA23" s="38"/>
      <c r="AB23" s="38"/>
      <c r="AC23" s="38"/>
      <c r="AD23" s="38"/>
    </row>
    <row r="24" spans="1:30" ht="18" customHeight="1">
      <c r="A24" s="18"/>
      <c r="B24" s="81"/>
      <c r="C24" s="181" t="str">
        <f xml:space="preserve"> CONCATENATE(O3,P3,Q3,R3,S3)</f>
        <v>Total revenue0And average total revenue per month0</v>
      </c>
      <c r="D24" s="181"/>
      <c r="E24" s="181"/>
      <c r="F24" s="181"/>
      <c r="G24" s="181"/>
      <c r="H24" s="181"/>
      <c r="I24" s="181"/>
      <c r="J24" s="181"/>
      <c r="K24" s="181"/>
      <c r="L24" s="181"/>
      <c r="M24" s="80"/>
      <c r="N24" s="36"/>
      <c r="O24" s="38"/>
      <c r="P24" s="38"/>
      <c r="Q24" s="38"/>
      <c r="R24" s="38"/>
      <c r="S24" s="38"/>
      <c r="T24" s="38"/>
      <c r="U24" s="38"/>
      <c r="V24" s="38"/>
      <c r="W24" s="38"/>
      <c r="X24" s="38"/>
      <c r="Y24" s="38"/>
      <c r="Z24" s="38"/>
      <c r="AA24" s="38"/>
      <c r="AB24" s="38"/>
      <c r="AC24" s="38"/>
      <c r="AD24" s="38"/>
    </row>
    <row r="25" spans="1:30" ht="18" customHeight="1">
      <c r="A25" s="18"/>
      <c r="B25" s="81"/>
      <c r="C25" s="181" t="str">
        <f xml:space="preserve"> IF(P4=R4, CONCATENATE(O4, P4,), CONCATENATE(O4,P4,Q4,R4,S4))</f>
        <v>Total expense 50</v>
      </c>
      <c r="D25" s="181"/>
      <c r="E25" s="181"/>
      <c r="F25" s="181"/>
      <c r="G25" s="181"/>
      <c r="H25" s="181"/>
      <c r="I25" s="181"/>
      <c r="J25" s="181"/>
      <c r="K25" s="181"/>
      <c r="L25" s="181"/>
      <c r="M25" s="80"/>
      <c r="N25" s="36"/>
      <c r="O25" s="38"/>
      <c r="P25" s="38"/>
      <c r="Q25" s="38"/>
      <c r="R25" s="38"/>
      <c r="S25" s="38"/>
      <c r="T25" s="38"/>
      <c r="U25" s="38"/>
      <c r="V25" s="38"/>
      <c r="W25" s="38"/>
      <c r="X25" s="38"/>
      <c r="Y25" s="38"/>
      <c r="Z25" s="38"/>
      <c r="AA25" s="38"/>
      <c r="AB25" s="38"/>
      <c r="AC25" s="38"/>
      <c r="AD25" s="38"/>
    </row>
    <row r="26" spans="1:30" ht="18" customHeight="1">
      <c r="A26" s="18"/>
      <c r="B26" s="81"/>
      <c r="C26" s="181" t="str">
        <f xml:space="preserve"> CONCATENATE(O5, P5, Q5, R5)</f>
        <v>cash balance 750 That includes cash and bank balances.</v>
      </c>
      <c r="D26" s="181"/>
      <c r="E26" s="181"/>
      <c r="F26" s="181"/>
      <c r="G26" s="181"/>
      <c r="H26" s="181"/>
      <c r="I26" s="181"/>
      <c r="J26" s="181"/>
      <c r="K26" s="181"/>
      <c r="L26" s="181"/>
      <c r="M26" s="80"/>
      <c r="N26" s="36"/>
      <c r="O26" s="41"/>
      <c r="P26" s="41"/>
      <c r="Q26" s="41"/>
      <c r="R26" s="41"/>
      <c r="S26" s="41"/>
    </row>
    <row r="27" spans="1:30" ht="18" customHeight="1">
      <c r="A27" s="18"/>
      <c r="B27" s="81"/>
      <c r="C27" s="181" t="str">
        <f>IF(P6="0", "Data Incomplete",IF(T6="0", CONCATENATE(O6, P6, U7), CONCATENATE(O6, P6, Q6, R6, S6, T6, U6)))</f>
        <v>Total Assets 850</v>
      </c>
      <c r="D27" s="181"/>
      <c r="E27" s="181"/>
      <c r="F27" s="181"/>
      <c r="G27" s="181"/>
      <c r="H27" s="181"/>
      <c r="I27" s="181"/>
      <c r="J27" s="181"/>
      <c r="K27" s="181"/>
      <c r="L27" s="181"/>
      <c r="M27" s="80"/>
      <c r="N27" s="36"/>
      <c r="O27" s="41"/>
      <c r="P27" s="41"/>
      <c r="Q27" s="41"/>
      <c r="R27" s="41"/>
      <c r="S27" s="41"/>
    </row>
    <row r="28" spans="1:30" ht="18" customHeight="1">
      <c r="A28" s="18"/>
      <c r="B28" s="81"/>
      <c r="C28" s="181" t="str">
        <f xml:space="preserve"> IF(P7="0", CONCATENATE(Q7, R7, U7), IF(R7="0",  CONCATENATE(O7, P7, U7), CONCATENATE(O7, P7, Q8, ",", Q7, R7, S7, T7, U7)))</f>
        <v>Accounts payable -50</v>
      </c>
      <c r="D28" s="181"/>
      <c r="E28" s="181"/>
      <c r="F28" s="181"/>
      <c r="G28" s="181"/>
      <c r="H28" s="181"/>
      <c r="I28" s="181"/>
      <c r="J28" s="181"/>
      <c r="K28" s="181"/>
      <c r="L28" s="181"/>
      <c r="M28" s="80"/>
      <c r="N28" s="36"/>
      <c r="O28" s="41"/>
      <c r="P28" s="41"/>
      <c r="Q28" s="41"/>
      <c r="R28" s="41"/>
      <c r="S28" s="41"/>
    </row>
    <row r="29" spans="1:30" ht="18" customHeight="1">
      <c r="A29" s="18"/>
      <c r="B29" s="81"/>
      <c r="C29" s="181" t="str">
        <f xml:space="preserve"> CONCATENATE(O8, P8,U7)</f>
        <v>Total Demands 100</v>
      </c>
      <c r="D29" s="181"/>
      <c r="E29" s="181"/>
      <c r="F29" s="181"/>
      <c r="G29" s="181"/>
      <c r="H29" s="181"/>
      <c r="I29" s="181"/>
      <c r="J29" s="181"/>
      <c r="K29" s="181"/>
      <c r="L29" s="181"/>
      <c r="M29" s="80"/>
      <c r="N29" s="36"/>
      <c r="O29" s="41"/>
      <c r="P29" s="41"/>
      <c r="Q29" s="41"/>
      <c r="R29" s="41"/>
      <c r="S29" s="41"/>
    </row>
    <row r="30" spans="1:30">
      <c r="A30" s="18"/>
      <c r="B30" s="82"/>
      <c r="C30" s="82"/>
      <c r="D30" s="82"/>
      <c r="E30" s="82"/>
      <c r="F30" s="82"/>
      <c r="G30" s="82"/>
      <c r="H30" s="82"/>
      <c r="I30" s="82"/>
      <c r="J30" s="82"/>
      <c r="K30" s="82"/>
      <c r="L30" s="82"/>
      <c r="M30" s="80"/>
      <c r="N30" s="36"/>
      <c r="O30" s="41"/>
      <c r="P30" s="41"/>
      <c r="Q30" s="41"/>
      <c r="R30" s="41"/>
      <c r="S30" s="41"/>
    </row>
    <row r="31" spans="1:30">
      <c r="A31" s="18"/>
      <c r="B31" s="36"/>
      <c r="C31" s="36"/>
      <c r="D31" s="36"/>
      <c r="E31" s="36"/>
      <c r="F31" s="36"/>
      <c r="G31" s="36"/>
      <c r="H31" s="36"/>
      <c r="I31" s="36"/>
      <c r="J31" s="36"/>
      <c r="K31" s="36"/>
      <c r="L31" s="36"/>
      <c r="M31" s="36"/>
      <c r="N31" s="36"/>
      <c r="O31" s="41"/>
      <c r="P31" s="41"/>
      <c r="Q31" s="41"/>
      <c r="R31" s="41"/>
      <c r="S31" s="41"/>
    </row>
    <row r="32" spans="1:30">
      <c r="A32" s="41"/>
      <c r="B32" s="41"/>
      <c r="C32" s="41"/>
      <c r="D32" s="41"/>
      <c r="E32" s="41"/>
      <c r="F32" s="41"/>
      <c r="G32" s="41"/>
      <c r="H32" s="41"/>
      <c r="I32" s="41"/>
      <c r="J32" s="41"/>
      <c r="K32" s="41"/>
      <c r="L32" s="41"/>
      <c r="M32" s="41"/>
      <c r="N32" s="41"/>
      <c r="O32" s="41"/>
      <c r="P32" s="41"/>
      <c r="Q32" s="41"/>
      <c r="R32" s="41"/>
      <c r="S32" s="41"/>
      <c r="T32" s="41"/>
    </row>
    <row r="33" spans="1:20">
      <c r="A33" s="41"/>
      <c r="B33" s="41"/>
      <c r="C33" s="41"/>
      <c r="D33" s="41"/>
      <c r="E33" s="41"/>
      <c r="F33" s="41"/>
      <c r="G33" s="41"/>
      <c r="H33" s="41"/>
      <c r="I33" s="41"/>
      <c r="J33" s="41"/>
      <c r="K33" s="41"/>
      <c r="L33" s="41"/>
      <c r="M33" s="41"/>
      <c r="N33" s="41"/>
      <c r="O33" s="41"/>
      <c r="P33" s="41"/>
      <c r="Q33" s="41"/>
      <c r="R33" s="41"/>
      <c r="S33" s="41"/>
      <c r="T33" s="41"/>
    </row>
    <row r="34" spans="1:20">
      <c r="A34" s="41"/>
      <c r="B34" s="41"/>
      <c r="C34" s="41"/>
      <c r="D34" s="41"/>
      <c r="E34" s="41"/>
      <c r="F34" s="41"/>
      <c r="G34" s="41"/>
      <c r="H34" s="41"/>
      <c r="I34" s="41"/>
      <c r="J34" s="41"/>
      <c r="K34" s="41"/>
      <c r="L34" s="41"/>
      <c r="M34" s="41"/>
      <c r="N34" s="41"/>
    </row>
    <row r="35" spans="1:20">
      <c r="H35" s="42"/>
      <c r="I35" s="42"/>
      <c r="J35" s="42"/>
      <c r="K35" s="42"/>
      <c r="L35" s="42"/>
      <c r="M35" s="42"/>
    </row>
    <row r="36" spans="1:20">
      <c r="H36" s="42"/>
      <c r="I36" s="42"/>
      <c r="J36" s="42"/>
      <c r="K36" s="42"/>
      <c r="L36" s="42"/>
      <c r="M36" s="42"/>
    </row>
    <row r="37" spans="1:20">
      <c r="H37" s="42"/>
      <c r="I37" s="42"/>
      <c r="J37" s="42"/>
      <c r="K37" s="42"/>
      <c r="L37" s="42"/>
      <c r="M37" s="42"/>
    </row>
    <row r="38" spans="1:20">
      <c r="H38" s="42"/>
      <c r="I38" s="42"/>
      <c r="J38" s="42"/>
      <c r="K38" s="42"/>
      <c r="L38" s="42"/>
      <c r="M38" s="42"/>
    </row>
    <row r="39" spans="1:20">
      <c r="A39" s="42"/>
      <c r="B39" s="42"/>
      <c r="C39" s="42"/>
      <c r="D39" s="42"/>
      <c r="E39" s="42"/>
      <c r="F39" s="42"/>
      <c r="G39" s="42"/>
      <c r="H39" s="42"/>
      <c r="I39" s="42"/>
      <c r="J39" s="42"/>
      <c r="K39" s="42"/>
      <c r="L39" s="42"/>
      <c r="M39" s="42"/>
    </row>
    <row r="40" spans="1:20">
      <c r="A40" s="42"/>
      <c r="B40" s="42"/>
      <c r="C40" s="42"/>
      <c r="D40" s="42"/>
      <c r="E40" s="42"/>
      <c r="F40" s="42"/>
      <c r="G40" s="42"/>
      <c r="H40" s="42"/>
      <c r="I40" s="42"/>
      <c r="J40" s="42"/>
      <c r="K40" s="42"/>
      <c r="L40" s="42"/>
      <c r="M40" s="42"/>
    </row>
    <row r="41" spans="1:20">
      <c r="A41" s="42"/>
      <c r="B41" s="42"/>
      <c r="C41" s="42"/>
      <c r="D41" s="42"/>
      <c r="E41" s="42"/>
      <c r="F41" s="42"/>
      <c r="G41" s="42"/>
      <c r="H41" s="42"/>
      <c r="I41" s="42"/>
      <c r="J41" s="42"/>
      <c r="K41" s="42"/>
      <c r="L41" s="42"/>
      <c r="M41" s="42"/>
    </row>
    <row r="42" spans="1:20">
      <c r="A42" s="42"/>
      <c r="B42" s="42"/>
      <c r="C42" s="42"/>
      <c r="D42" s="42"/>
      <c r="E42" s="42"/>
      <c r="F42" s="42"/>
      <c r="G42" s="42"/>
      <c r="H42" s="42"/>
      <c r="I42" s="42"/>
      <c r="J42" s="42"/>
      <c r="K42" s="42"/>
      <c r="L42" s="42"/>
      <c r="M42" s="42"/>
    </row>
    <row r="43" spans="1:20">
      <c r="A43" s="42"/>
      <c r="B43" s="42"/>
      <c r="C43" s="42"/>
      <c r="D43" s="42"/>
      <c r="E43" s="42"/>
      <c r="F43" s="42"/>
      <c r="G43" s="42"/>
      <c r="H43" s="42"/>
      <c r="I43" s="42"/>
      <c r="J43" s="42"/>
      <c r="K43" s="42"/>
      <c r="L43" s="42"/>
      <c r="M43" s="42"/>
    </row>
  </sheetData>
  <sheetProtection algorithmName="SHA-512" hashValue="G5ya+klen//G95+wXGD87l3w1xHdZ1mk0OMRsCrhMGEVk1WJ4a8ul9Fsk8g7WMB3JO4F1XwQ0XPhixUsBbItHQ==" saltValue="xtXzOUB3HTxC5fTg8wC2nw==" spinCount="100000" sheet="1" objects="1" scenarios="1" selectLockedCells="1"/>
  <mergeCells count="12">
    <mergeCell ref="C29:L29"/>
    <mergeCell ref="Q5:S5"/>
    <mergeCell ref="C24:L24"/>
    <mergeCell ref="C25:L25"/>
    <mergeCell ref="C26:L26"/>
    <mergeCell ref="C27:L27"/>
    <mergeCell ref="A1:N1"/>
    <mergeCell ref="G3:H3"/>
    <mergeCell ref="C22:L22"/>
    <mergeCell ref="C23:L23"/>
    <mergeCell ref="C28:L28"/>
    <mergeCell ref="E3:F3"/>
  </mergeCells>
  <conditionalFormatting sqref="C22:L22">
    <cfRule type="expression" dxfId="8" priority="9">
      <formula>IF($R$1=0,TRUE)</formula>
    </cfRule>
  </conditionalFormatting>
  <conditionalFormatting sqref="C23:L23">
    <cfRule type="expression" dxfId="7" priority="8">
      <formula>IF($R$2=0,TRUE)</formula>
    </cfRule>
  </conditionalFormatting>
  <conditionalFormatting sqref="C24:L24">
    <cfRule type="expression" dxfId="6" priority="7">
      <formula>IF($R$3=0,TRUE)</formula>
    </cfRule>
  </conditionalFormatting>
  <conditionalFormatting sqref="C25:L25">
    <cfRule type="expression" dxfId="5" priority="1">
      <formula>IF($R$4=0,TRUE)</formula>
    </cfRule>
  </conditionalFormatting>
  <conditionalFormatting sqref="P8">
    <cfRule type="expression" dxfId="4" priority="5">
      <formula>IF($P$8=0, TRUE)</formula>
    </cfRule>
  </conditionalFormatting>
  <conditionalFormatting sqref="C29:L29">
    <cfRule type="expression" dxfId="3" priority="4">
      <formula>IF($P$8="0",TRUE)</formula>
    </cfRule>
  </conditionalFormatting>
  <conditionalFormatting sqref="C28:L28">
    <cfRule type="expression" dxfId="2" priority="3">
      <formula>IF(AND($P$7="0", $R$7="0"), TRUE)</formula>
    </cfRule>
  </conditionalFormatting>
  <conditionalFormatting sqref="C26:L26">
    <cfRule type="expression" dxfId="1" priority="2">
      <formula>IF($P$5="0", TRUE)</formula>
    </cfRule>
  </conditionalFormatting>
  <dataValidations count="1">
    <dataValidation type="list" allowBlank="1" showInputMessage="1" showErrorMessage="1" sqref="G3:H3" xr:uid="{00000000-0002-0000-0600-000000000000}">
      <formula1>"Income&amp;Expense, sum of surplus income"</formula1>
    </dataValidation>
  </dataValidations>
  <pageMargins left="0.7" right="0.7" top="0.75" bottom="0.75" header="0.3" footer="0.3"/>
  <pageSetup paperSize="9" orientation="portrait" verticalDpi="1200" r:id="rId1"/>
  <ignoredErrors>
    <ignoredError sqref="R3 C23:L24 C22"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22"/>
  <sheetViews>
    <sheetView workbookViewId="0">
      <selection activeCell="C18" sqref="C18:D18"/>
    </sheetView>
  </sheetViews>
  <sheetFormatPr defaultColWidth="9" defaultRowHeight="14.25"/>
  <cols>
    <col min="1" max="8" width="9" style="1"/>
    <col min="9" max="9" width="9.125" style="1" bestFit="1" customWidth="1"/>
    <col min="10" max="10" width="9" style="1"/>
    <col min="11" max="11" width="9.875" style="1" customWidth="1"/>
    <col min="12" max="13" width="11.625" style="1" customWidth="1"/>
    <col min="14" max="14" width="9" style="38"/>
    <col min="15" max="15" width="9" style="38" customWidth="1"/>
    <col min="16" max="16" width="9" style="38"/>
    <col min="17" max="17" width="10.875" style="38" bestFit="1" customWidth="1"/>
    <col min="18" max="18" width="9" style="42"/>
    <col min="19" max="16384" width="9" style="1"/>
  </cols>
  <sheetData>
    <row r="1" spans="1:19" ht="18.75" thickBot="1">
      <c r="A1" s="176" t="s">
        <v>44</v>
      </c>
      <c r="B1" s="177"/>
      <c r="C1" s="177"/>
      <c r="D1" s="177"/>
      <c r="E1" s="177"/>
      <c r="F1" s="177"/>
      <c r="G1" s="177"/>
      <c r="H1" s="177"/>
      <c r="I1" s="177"/>
      <c r="J1" s="177"/>
      <c r="K1" s="177"/>
      <c r="L1" s="177"/>
      <c r="M1" s="178"/>
      <c r="N1" s="41" t="str">
        <f>IF(O1&lt;$Q$1,"", IF($C$18="property", "Fund", ""))</f>
        <v/>
      </c>
      <c r="O1" s="40">
        <f>IF($C$18="property", summary!B33+summary!D33+summary!J33+summary!L33+summary!N33, 0)</f>
        <v>0</v>
      </c>
      <c r="P1" s="39"/>
      <c r="Q1" s="40">
        <f>SUM(O1:O121)/100+1</f>
        <v>1</v>
      </c>
      <c r="R1" s="41"/>
      <c r="S1" s="41"/>
    </row>
    <row r="2" spans="1:19" ht="15.95" customHeight="1">
      <c r="A2" s="16"/>
      <c r="B2" s="16"/>
      <c r="C2" s="16"/>
      <c r="D2" s="16"/>
      <c r="E2" s="16"/>
      <c r="F2" s="16"/>
      <c r="G2" s="16"/>
      <c r="H2" s="16"/>
      <c r="I2" s="16"/>
      <c r="J2" s="16"/>
      <c r="K2" s="16"/>
      <c r="L2" s="16"/>
      <c r="M2" s="16"/>
      <c r="N2" s="76" t="str">
        <f>IF(O2&lt;$Q$1, "", IF(O2=0, "", IF($C$18="Income",income!A3,IF($C$18="Expense",expense!A3, IF($C$18="property",summary!E3,IF($C$18="Liquidity",summary!A3))))))</f>
        <v/>
      </c>
      <c r="O2" s="40">
        <f>IF($C$18="Income",income!N3,IF($C$18="Expense",expense!N3, IF($C$18="property",summary!F3,IF($C$18="Liquidity",summary!B3))))</f>
        <v>0</v>
      </c>
      <c r="P2" s="39" t="s">
        <v>33</v>
      </c>
      <c r="Q2" s="40">
        <f>income!N33</f>
        <v>0</v>
      </c>
      <c r="R2" s="41"/>
      <c r="S2" s="41"/>
    </row>
    <row r="3" spans="1:19" ht="15.95" customHeight="1">
      <c r="A3" s="18"/>
      <c r="B3" s="18"/>
      <c r="C3" s="18"/>
      <c r="D3" s="18"/>
      <c r="E3" s="18"/>
      <c r="F3" s="18"/>
      <c r="G3" s="18"/>
      <c r="H3" s="18"/>
      <c r="I3" s="18"/>
      <c r="J3" s="16"/>
      <c r="K3" s="16"/>
      <c r="L3" s="16"/>
      <c r="M3" s="16"/>
      <c r="N3" s="76" t="str">
        <f>IF(O3&lt;$Q$1, "", IF(O3=0, "", IF($C$18="Income",income!A4,IF($C$18="Expense",expense!A4, IF($C$18="property",summary!E4,IF($C$18="Liquidity",summary!A4))))))</f>
        <v/>
      </c>
      <c r="O3" s="40">
        <f>IF($C$18="Income",income!N4,IF($C$18="Expense",expense!N4, IF($C$18="property",summary!F4,IF($C$18="Liquidity",summary!B4))))</f>
        <v>0</v>
      </c>
      <c r="P3" s="40" t="s">
        <v>34</v>
      </c>
      <c r="Q3" s="40">
        <f>income!N17</f>
        <v>0</v>
      </c>
      <c r="R3" s="41"/>
      <c r="S3" s="41"/>
    </row>
    <row r="4" spans="1:19" ht="15.95" customHeight="1">
      <c r="A4" s="18"/>
      <c r="B4" s="18"/>
      <c r="C4" s="18"/>
      <c r="D4" s="18"/>
      <c r="E4" s="18"/>
      <c r="F4" s="18"/>
      <c r="G4" s="18"/>
      <c r="H4" s="18"/>
      <c r="I4" s="18"/>
      <c r="J4" s="16"/>
      <c r="K4" s="16"/>
      <c r="L4" s="16"/>
      <c r="M4" s="16"/>
      <c r="N4" s="76" t="str">
        <f>IF(O4&lt;$Q$1, "", IF(O4=0, "", IF($C$18="Income",income!A5,IF($C$18="Expense",expense!A5, IF($C$18="property",summary!E5,IF($C$18="Liquidity",summary!A5))))))</f>
        <v/>
      </c>
      <c r="O4" s="40">
        <f>IF($C$18="Income",income!N5,IF($C$18="Expense",expense!N5, IF($C$18="property",summary!F5,IF($C$18="Liquidity",summary!B5))))</f>
        <v>0</v>
      </c>
      <c r="P4" s="40" t="s">
        <v>40</v>
      </c>
      <c r="Q4" s="40">
        <f>income!N17+income!N33</f>
        <v>0</v>
      </c>
      <c r="R4" s="41"/>
      <c r="S4" s="41"/>
    </row>
    <row r="5" spans="1:19" ht="15.95" customHeight="1">
      <c r="A5" s="18"/>
      <c r="B5" s="18"/>
      <c r="C5" s="18"/>
      <c r="D5" s="18"/>
      <c r="E5" s="18"/>
      <c r="F5" s="18"/>
      <c r="G5" s="18"/>
      <c r="H5" s="18"/>
      <c r="I5" s="18"/>
      <c r="J5" s="16"/>
      <c r="K5" s="16"/>
      <c r="L5" s="16"/>
      <c r="M5" s="16"/>
      <c r="N5" s="76" t="str">
        <f>IF(O5&lt;$Q$1, "", IF(O5=0, "", IF($C$18="Income",income!A6,IF($C$18="Expense",expense!A6, IF($C$18="property",summary!E6,IF($C$18="Liquidity",summary!A6))))))</f>
        <v/>
      </c>
      <c r="O5" s="40">
        <f>IF($C$18="Income",income!N6,IF($C$18="Expense",expense!N6, IF($C$18="property",summary!F6,IF($C$18="Liquidity",summary!B6))))</f>
        <v>0</v>
      </c>
      <c r="P5" s="39" t="s">
        <v>41</v>
      </c>
      <c r="Q5" s="40">
        <f>expense!$N$33</f>
        <v>50</v>
      </c>
      <c r="R5" s="41"/>
      <c r="S5" s="41"/>
    </row>
    <row r="6" spans="1:19" ht="15.95" customHeight="1">
      <c r="A6" s="18"/>
      <c r="B6" s="18"/>
      <c r="C6" s="18"/>
      <c r="D6" s="18"/>
      <c r="E6" s="18"/>
      <c r="F6" s="18"/>
      <c r="G6" s="18"/>
      <c r="H6" s="18"/>
      <c r="I6" s="18"/>
      <c r="J6" s="16"/>
      <c r="K6" s="16"/>
      <c r="L6" s="16"/>
      <c r="M6" s="16"/>
      <c r="N6" s="76" t="str">
        <f>IF(O6&lt;$Q$1, "", IF(O6=0, "", IF($C$18="Income",income!A7,IF($C$18="Expense",expense!A7, IF($C$18="property",summary!E7,IF($C$18="Liquidity",summary!A7))))))</f>
        <v/>
      </c>
      <c r="O6" s="40">
        <f>IF($C$18="Income",income!N7,IF($C$18="Expense",expense!N7, IF($C$18="property",summary!F7,IF($C$18="Liquidity",summary!B7))))</f>
        <v>0</v>
      </c>
      <c r="P6" s="39" t="s">
        <v>42</v>
      </c>
      <c r="Q6" s="40">
        <f>panel!N33-expense!N33</f>
        <v>1950</v>
      </c>
      <c r="R6" s="41"/>
      <c r="S6" s="41"/>
    </row>
    <row r="7" spans="1:19" ht="15.95" customHeight="1">
      <c r="A7" s="18"/>
      <c r="B7" s="18"/>
      <c r="C7" s="18"/>
      <c r="D7" s="18"/>
      <c r="E7" s="18"/>
      <c r="F7" s="18"/>
      <c r="G7" s="18"/>
      <c r="H7" s="18"/>
      <c r="I7" s="18"/>
      <c r="J7" s="16"/>
      <c r="K7" s="16"/>
      <c r="L7" s="16"/>
      <c r="M7" s="16"/>
      <c r="N7" s="76" t="str">
        <f>IF(O7&lt;$Q$1, "", IF(O7=0, "", IF($C$18="Income",income!A8,IF($C$18="Expense",expense!A8, IF($C$18="property",summary!E8,IF($C$18="Liquidity",summary!A8))))))</f>
        <v/>
      </c>
      <c r="O7" s="40">
        <f>IF($C$18="Income",income!N8,IF($C$18="Expense",expense!N8, IF($C$18="property",summary!F8,IF($C$18="Liquidity",summary!B8))))</f>
        <v>0</v>
      </c>
      <c r="P7" s="39" t="s">
        <v>43</v>
      </c>
      <c r="Q7" s="40">
        <f>summary!B33+summary!D33+summary!J33+summary!L33</f>
        <v>850</v>
      </c>
      <c r="R7" s="41"/>
      <c r="S7" s="41"/>
    </row>
    <row r="8" spans="1:19" ht="15.95" customHeight="1">
      <c r="A8" s="18"/>
      <c r="B8" s="18"/>
      <c r="C8" s="18"/>
      <c r="D8" s="18"/>
      <c r="E8" s="18"/>
      <c r="F8" s="18"/>
      <c r="G8" s="18"/>
      <c r="H8" s="18"/>
      <c r="I8" s="18"/>
      <c r="J8" s="16"/>
      <c r="K8" s="16"/>
      <c r="L8" s="16"/>
      <c r="M8" s="16"/>
      <c r="N8" s="76" t="str">
        <f>IF(O8&lt;$Q$1, "", IF(O8=0, "", IF($C$18="Income",income!A9,IF($C$18="Expense",expense!A9, IF($C$18="property",summary!E9,IF($C$18="Liquidity",summary!A9))))))</f>
        <v/>
      </c>
      <c r="O8" s="40">
        <f>IF($C$18="Income",income!N9,IF($C$18="Expense",expense!N9, IF($C$18="property",summary!F9,IF($C$18="Liquidity",summary!B9))))</f>
        <v>0</v>
      </c>
      <c r="R8" s="41"/>
      <c r="S8" s="41"/>
    </row>
    <row r="9" spans="1:19" ht="15.95" customHeight="1">
      <c r="A9" s="18"/>
      <c r="B9" s="18"/>
      <c r="C9" s="18"/>
      <c r="D9" s="18"/>
      <c r="E9" s="18"/>
      <c r="F9" s="18"/>
      <c r="G9" s="18"/>
      <c r="H9" s="18"/>
      <c r="I9" s="18"/>
      <c r="J9" s="16"/>
      <c r="K9" s="16"/>
      <c r="L9" s="16"/>
      <c r="M9" s="16"/>
      <c r="N9" s="76" t="str">
        <f>IF(O9&lt;$Q$1, "", IF(O9=0, "", IF($C$18="Income",income!A10,IF($C$18="Expense",expense!A10, IF($C$18="property",summary!E10,IF($C$18="Liquidity",summary!A10))))))</f>
        <v/>
      </c>
      <c r="O9" s="40">
        <f>IF($C$18="Income",income!N10,IF($C$18="Expense",expense!N10, IF($C$18="property",summary!F10,IF($C$18="Liquidity",summary!B10))))</f>
        <v>0</v>
      </c>
      <c r="R9" s="41"/>
      <c r="S9" s="41"/>
    </row>
    <row r="10" spans="1:19" ht="15.95" customHeight="1">
      <c r="A10" s="18"/>
      <c r="B10" s="18"/>
      <c r="C10" s="18"/>
      <c r="D10" s="18"/>
      <c r="E10" s="18"/>
      <c r="F10" s="18"/>
      <c r="G10" s="18"/>
      <c r="H10" s="18"/>
      <c r="I10" s="18"/>
      <c r="J10" s="16"/>
      <c r="K10" s="16"/>
      <c r="L10" s="16"/>
      <c r="M10" s="16"/>
      <c r="N10" s="76" t="str">
        <f>IF(O10&lt;$Q$1, "", IF(O10=0, "", IF($C$18="Income",income!A11,IF($C$18="Expense",expense!A11, IF($C$18="property",summary!E11,IF($C$18="Liquidity",summary!A11))))))</f>
        <v/>
      </c>
      <c r="O10" s="40">
        <f>IF($C$18="Income",income!N11,IF($C$18="Expense",expense!N11, IF($C$18="property",summary!F11,IF($C$18="Liquidity",summary!B11))))</f>
        <v>0</v>
      </c>
      <c r="R10" s="41"/>
      <c r="S10" s="41"/>
    </row>
    <row r="11" spans="1:19" ht="15.95" customHeight="1">
      <c r="A11" s="18"/>
      <c r="B11" s="18"/>
      <c r="C11" s="18"/>
      <c r="D11" s="18"/>
      <c r="E11" s="18"/>
      <c r="F11" s="18"/>
      <c r="G11" s="18"/>
      <c r="H11" s="18"/>
      <c r="I11" s="18"/>
      <c r="J11" s="16"/>
      <c r="K11" s="16"/>
      <c r="L11" s="16"/>
      <c r="M11" s="16"/>
      <c r="N11" s="76" t="str">
        <f>IF(O11&lt;$Q$1, "", IF(O11=0, "", IF($C$18="Income",income!A12,IF($C$18="Expense",expense!A12, IF($C$18="property",summary!E12,IF($C$18="Liquidity",summary!A12))))))</f>
        <v/>
      </c>
      <c r="O11" s="40">
        <f>IF($C$18="Income",income!N12,IF($C$18="Expense",expense!N12, IF($C$18="property",summary!F12,IF($C$18="Liquidity",summary!B12))))</f>
        <v>0</v>
      </c>
      <c r="R11" s="41"/>
      <c r="S11" s="41"/>
    </row>
    <row r="12" spans="1:19" ht="15.95" customHeight="1">
      <c r="A12" s="18"/>
      <c r="B12" s="18"/>
      <c r="C12" s="18"/>
      <c r="D12" s="18"/>
      <c r="E12" s="18"/>
      <c r="F12" s="18"/>
      <c r="G12" s="18"/>
      <c r="H12" s="18"/>
      <c r="I12" s="18"/>
      <c r="J12" s="16"/>
      <c r="K12" s="16"/>
      <c r="L12" s="16"/>
      <c r="M12" s="16"/>
      <c r="N12" s="76" t="str">
        <f>IF(O12&lt;$Q$1, "", IF(O12=0, "", IF($C$18="Income",income!A13,IF($C$18="Expense",expense!A13, IF($C$18="property",summary!E13,IF($C$18="Liquidity",summary!A13))))))</f>
        <v/>
      </c>
      <c r="O12" s="40">
        <f>IF($C$18="Income",income!N13,IF($C$18="Expense",expense!N13, IF($C$18="property",summary!F13,IF($C$18="Liquidity",summary!B13))))</f>
        <v>0</v>
      </c>
      <c r="R12" s="41"/>
      <c r="S12" s="41"/>
    </row>
    <row r="13" spans="1:19" ht="15.95" customHeight="1">
      <c r="A13" s="18"/>
      <c r="B13" s="18"/>
      <c r="C13" s="18"/>
      <c r="D13" s="18"/>
      <c r="E13" s="18"/>
      <c r="F13" s="18"/>
      <c r="G13" s="18"/>
      <c r="H13" s="18"/>
      <c r="I13" s="18"/>
      <c r="J13" s="16"/>
      <c r="K13" s="16"/>
      <c r="L13" s="16"/>
      <c r="M13" s="16"/>
      <c r="N13" s="76" t="str">
        <f>IF(O13&lt;$Q$1, "", IF(O13=0, "", IF($C$18="Income",income!A14,IF($C$18="Expense",expense!A14, IF($C$18="property",summary!E14,IF($C$18="Liquidity",summary!A14))))))</f>
        <v/>
      </c>
      <c r="O13" s="40">
        <f>IF($C$18="Income",income!N14,IF($C$18="Expense",expense!N14, IF($C$18="property",summary!F14,IF($C$18="Liquidity",summary!B14))))</f>
        <v>0</v>
      </c>
      <c r="R13" s="41"/>
      <c r="S13" s="41"/>
    </row>
    <row r="14" spans="1:19" ht="15.95" customHeight="1">
      <c r="A14" s="18"/>
      <c r="B14" s="18"/>
      <c r="C14" s="18"/>
      <c r="D14" s="18"/>
      <c r="E14" s="18"/>
      <c r="F14" s="18"/>
      <c r="G14" s="18"/>
      <c r="H14" s="18"/>
      <c r="I14" s="18"/>
      <c r="J14" s="16"/>
      <c r="K14" s="16"/>
      <c r="L14" s="16"/>
      <c r="M14" s="16"/>
      <c r="N14" s="76" t="str">
        <f>IF(O14&lt;$Q$1, "", IF(O14=0, "", IF($C$18="Income",income!A15,IF($C$18="Expense",expense!A15, IF($C$18="property",summary!E15,IF($C$18="Liquidity",summary!A15))))))</f>
        <v/>
      </c>
      <c r="O14" s="40">
        <f>IF($C$18="Income",income!N15,IF($C$18="Expense",expense!N15, IF($C$18="property",summary!F15,IF($C$18="Liquidity",summary!B15))))</f>
        <v>0</v>
      </c>
      <c r="R14" s="41"/>
      <c r="S14" s="41"/>
    </row>
    <row r="15" spans="1:19" ht="15.95" customHeight="1">
      <c r="A15" s="18"/>
      <c r="B15" s="18"/>
      <c r="C15" s="18"/>
      <c r="D15" s="18"/>
      <c r="E15" s="18"/>
      <c r="F15" s="18"/>
      <c r="G15" s="18"/>
      <c r="H15" s="18"/>
      <c r="I15" s="18"/>
      <c r="J15" s="16"/>
      <c r="K15" s="16"/>
      <c r="L15" s="16"/>
      <c r="M15" s="16"/>
      <c r="N15" s="76" t="str">
        <f>IF(O15&lt;$Q$1, "", IF(O15=0, "", IF($C$18="Income",income!A16,IF($C$18="Expense",expense!A16, IF($C$18="property",summary!E16,IF($C$18="Liquidity",summary!A16))))))</f>
        <v/>
      </c>
      <c r="O15" s="40">
        <f>IF($C$18="Income",income!N16,IF($C$18="Expense",expense!N16, IF($C$18="property",summary!F16,IF($C$18="Liquidity",summary!B16))))</f>
        <v>0</v>
      </c>
      <c r="R15" s="41"/>
      <c r="S15" s="41"/>
    </row>
    <row r="16" spans="1:19" ht="15.95" customHeight="1">
      <c r="A16" s="18"/>
      <c r="B16" s="18"/>
      <c r="C16" s="18"/>
      <c r="D16" s="18"/>
      <c r="E16" s="18"/>
      <c r="F16" s="18"/>
      <c r="G16" s="18"/>
      <c r="H16" s="18"/>
      <c r="I16" s="18"/>
      <c r="J16" s="16"/>
      <c r="K16" s="16"/>
      <c r="L16" s="16"/>
      <c r="M16" s="16"/>
      <c r="N16" s="76" t="str">
        <f>IF(O16&lt;$Q$1, "", IF(O16=0, "", IF($C$18="Income","",IF($C$18="Expense",expense!A17, IF($C$18="property",summary!E17,IF($C$18="Liquidity",summary!A17))))))</f>
        <v/>
      </c>
      <c r="O16" s="40" t="str">
        <f>IF($C$18="Income","",IF($C$18="Expense",expense!N17, IF($C$18="property",summary!F17,IF($C$18="Liquidity",summary!B17))))</f>
        <v/>
      </c>
      <c r="R16" s="41"/>
      <c r="S16" s="41"/>
    </row>
    <row r="17" spans="1:19" ht="15.95" customHeight="1">
      <c r="A17" s="18"/>
      <c r="B17" s="18"/>
      <c r="C17" s="18"/>
      <c r="D17" s="18"/>
      <c r="E17" s="18"/>
      <c r="F17" s="18"/>
      <c r="G17" s="18"/>
      <c r="H17" s="18"/>
      <c r="I17" s="18"/>
      <c r="J17" s="16"/>
      <c r="K17" s="16"/>
      <c r="L17" s="16"/>
      <c r="M17" s="16"/>
      <c r="N17" s="76" t="str">
        <f>IF(O17&lt;$Q$1, "", IF(O17=0, "", IF($C$18="Income","",IF($C$18="Expense",expense!A18, IF($C$18="property",summary!E18,IF($C$18="Liquidity",summary!A18))))))</f>
        <v/>
      </c>
      <c r="O17" s="40" t="str">
        <f>IF($C$18="Income","",IF($C$18="Expense",expense!N18, IF($C$18="property",summary!F18,IF($C$18="Liquidity",summary!B18))))</f>
        <v/>
      </c>
      <c r="R17" s="41"/>
      <c r="S17" s="41"/>
    </row>
    <row r="18" spans="1:19" ht="15.95" customHeight="1">
      <c r="A18" s="182" t="s">
        <v>45</v>
      </c>
      <c r="B18" s="183"/>
      <c r="C18" s="185" t="s">
        <v>32</v>
      </c>
      <c r="D18" s="186"/>
      <c r="E18" s="18"/>
      <c r="F18" s="18"/>
      <c r="G18" s="18"/>
      <c r="H18" s="18"/>
      <c r="I18" s="18"/>
      <c r="J18" s="16"/>
      <c r="K18" s="16"/>
      <c r="L18" s="16"/>
      <c r="M18" s="16"/>
      <c r="N18" s="76" t="str">
        <f>IF(O18&lt;$Q$1, "", IF(O18=0, "", IF($C$18="Income",income!A19,IF($C$18="Expense",expense!A19, IF($C$18="property",summary!E19,IF($C$18="Liquidity",summary!A19))))))</f>
        <v/>
      </c>
      <c r="O18" s="40">
        <f>IF($C$18="Income",income!N19,IF($C$18="Expense",expense!N19, IF($C$18="property",summary!F19,IF($C$18="Liquidity",summary!B19))))</f>
        <v>0</v>
      </c>
      <c r="R18" s="41"/>
      <c r="S18" s="41"/>
    </row>
    <row r="19" spans="1:19" ht="15.95" customHeight="1">
      <c r="A19" s="18"/>
      <c r="B19" s="18"/>
      <c r="C19" s="18"/>
      <c r="D19" s="18"/>
      <c r="E19" s="18"/>
      <c r="F19" s="18"/>
      <c r="G19" s="18"/>
      <c r="H19" s="18"/>
      <c r="I19" s="18"/>
      <c r="J19" s="16"/>
      <c r="K19" s="16"/>
      <c r="L19" s="16"/>
      <c r="M19" s="16"/>
      <c r="N19" s="76" t="str">
        <f>IF(O19&lt;$Q$1, "", IF(O19=0, "", IF($C$18="Income",income!A20,IF($C$18="Expense",expense!A20, IF($C$18="property",summary!E20,IF($C$18="Liquidity",summary!A20))))))</f>
        <v/>
      </c>
      <c r="O19" s="40">
        <f>IF($C$18="Income",income!N20,IF($C$18="Expense",expense!N20, IF($C$18="property",summary!F20,IF($C$18="Liquidity",summary!B20))))</f>
        <v>0</v>
      </c>
      <c r="R19" s="41"/>
      <c r="S19" s="41"/>
    </row>
    <row r="20" spans="1:19" ht="15.95" customHeight="1">
      <c r="A20" s="18"/>
      <c r="B20" s="18"/>
      <c r="C20" s="18"/>
      <c r="D20" s="18"/>
      <c r="E20" s="18"/>
      <c r="F20" s="18"/>
      <c r="G20" s="18"/>
      <c r="H20" s="18"/>
      <c r="I20" s="18"/>
      <c r="J20" s="16"/>
      <c r="K20" s="16"/>
      <c r="L20" s="16"/>
      <c r="M20" s="16"/>
      <c r="N20" s="76" t="str">
        <f>IF(O20&lt;$Q$1, "", IF(O20=0, "", IF($C$18="Income",income!A21,IF($C$18="Expense",expense!A21, IF($C$18="property",summary!E21,IF($C$18="Liquidity",summary!A21))))))</f>
        <v/>
      </c>
      <c r="O20" s="40">
        <f>IF($C$18="Income",income!N21,IF($C$18="Expense",expense!N21, IF($C$18="property",summary!F21,IF($C$18="Liquidity",summary!B21))))</f>
        <v>0</v>
      </c>
      <c r="R20" s="41"/>
      <c r="S20" s="41"/>
    </row>
    <row r="21" spans="1:19" ht="15.95" customHeight="1">
      <c r="A21" s="18"/>
      <c r="B21" s="18"/>
      <c r="C21" s="18"/>
      <c r="D21" s="18"/>
      <c r="E21" s="16"/>
      <c r="F21" s="16"/>
      <c r="G21" s="16"/>
      <c r="H21" s="16"/>
      <c r="I21" s="16"/>
      <c r="J21" s="16"/>
      <c r="K21" s="16"/>
      <c r="L21" s="16"/>
      <c r="M21" s="16"/>
      <c r="N21" s="76" t="str">
        <f>IF(O21&lt;$Q$1, "", IF(O21=0, "", IF($C$18="Income",income!A22,IF($C$18="Expense",expense!A22, IF($C$18="property",summary!E22,IF($C$18="Liquidity",summary!A22))))))</f>
        <v/>
      </c>
      <c r="O21" s="40">
        <f>IF($C$18="Income",income!N22,IF($C$18="Expense",expense!N22, IF($C$18="property",summary!F22,IF($C$18="Liquidity",summary!B22))))</f>
        <v>0</v>
      </c>
      <c r="R21" s="41"/>
      <c r="S21" s="41"/>
    </row>
    <row r="22" spans="1:19" ht="15.95" customHeight="1">
      <c r="A22" s="18"/>
      <c r="B22" s="18"/>
      <c r="C22" s="18"/>
      <c r="D22" s="18"/>
      <c r="E22" s="16"/>
      <c r="F22" s="16"/>
      <c r="G22" s="16"/>
      <c r="H22" s="16"/>
      <c r="I22" s="16"/>
      <c r="J22" s="16"/>
      <c r="K22" s="16"/>
      <c r="L22" s="16"/>
      <c r="M22" s="16"/>
      <c r="N22" s="76" t="str">
        <f>IF(O22&lt;$Q$1, "", IF(O22=0, "", IF($C$18="Income",income!A23,IF($C$18="Expense",expense!A23, IF($C$18="property",summary!E23,IF($C$18="Liquidity",summary!A23))))))</f>
        <v/>
      </c>
      <c r="O22" s="40">
        <f>IF($C$18="Income",income!N23,IF($C$18="Expense",expense!N23, IF($C$18="property",summary!F23,IF($C$18="Liquidity",summary!B23))))</f>
        <v>0</v>
      </c>
      <c r="R22" s="41"/>
      <c r="S22" s="41"/>
    </row>
    <row r="23" spans="1:19" ht="15.95" customHeight="1">
      <c r="A23" s="18"/>
      <c r="B23" s="18"/>
      <c r="C23" s="18"/>
      <c r="D23" s="18"/>
      <c r="E23" s="16"/>
      <c r="F23" s="16"/>
      <c r="G23" s="16"/>
      <c r="H23" s="16"/>
      <c r="I23" s="16"/>
      <c r="J23" s="16"/>
      <c r="K23" s="16"/>
      <c r="L23" s="16"/>
      <c r="M23" s="16"/>
      <c r="N23" s="76" t="str">
        <f>IF(O23&lt;$Q$1, "", IF(O23=0, "", IF($C$18="Income",income!A24,IF($C$18="Expense",expense!A24, IF($C$18="property",summary!E24,IF($C$18="Liquidity",summary!A24))))))</f>
        <v/>
      </c>
      <c r="O23" s="40">
        <f>IF($C$18="Income",income!N24,IF($C$18="Expense",expense!N24, IF($C$18="property",summary!F24,IF($C$18="Liquidity",summary!B24))))</f>
        <v>0</v>
      </c>
      <c r="R23" s="41"/>
      <c r="S23" s="41"/>
    </row>
    <row r="24" spans="1:19" ht="15.95" customHeight="1">
      <c r="A24" s="18"/>
      <c r="B24" s="18"/>
      <c r="C24" s="18"/>
      <c r="D24" s="18"/>
      <c r="E24" s="16"/>
      <c r="F24" s="16"/>
      <c r="G24" s="16"/>
      <c r="H24" s="16"/>
      <c r="I24" s="16"/>
      <c r="J24" s="16"/>
      <c r="K24" s="16"/>
      <c r="L24" s="16"/>
      <c r="M24" s="16"/>
      <c r="N24" s="76" t="str">
        <f>IF(O24&lt;$Q$1, "", IF(O24=0, "", IF($C$18="Income",income!A25,IF($C$18="Expense",expense!A25, IF($C$18="property",summary!E25,IF($C$18="Liquidity",summary!A25))))))</f>
        <v/>
      </c>
      <c r="O24" s="40">
        <f>IF($C$18="Income",income!N25,IF($C$18="Expense",expense!N25, IF($C$18="property",summary!F25,IF($C$18="Liquidity",summary!B25))))</f>
        <v>0</v>
      </c>
      <c r="R24" s="41"/>
      <c r="S24" s="41"/>
    </row>
    <row r="25" spans="1:19" ht="15.95" customHeight="1">
      <c r="A25" s="18"/>
      <c r="B25" s="18"/>
      <c r="C25" s="18"/>
      <c r="D25" s="18"/>
      <c r="E25" s="18"/>
      <c r="F25" s="18"/>
      <c r="G25" s="18"/>
      <c r="H25" s="18"/>
      <c r="I25" s="18"/>
      <c r="J25" s="16"/>
      <c r="K25" s="16"/>
      <c r="L25" s="16"/>
      <c r="M25" s="16"/>
      <c r="N25" s="76" t="str">
        <f>IF(O25&lt;$Q$1, "", IF(O25=0, "", IF($C$18="Income",income!A26,IF($C$18="Expense",expense!A26, IF($C$18="property",summary!E26,IF($C$18="Liquidity",summary!A26))))))</f>
        <v/>
      </c>
      <c r="O25" s="40">
        <f>IF($C$18="Income",income!N26,IF($C$18="Expense",expense!N26, IF($C$18="property",summary!F26,IF($C$18="Liquidity",summary!B26))))</f>
        <v>0</v>
      </c>
      <c r="R25" s="41"/>
      <c r="S25" s="41"/>
    </row>
    <row r="26" spans="1:19" ht="15.95" customHeight="1">
      <c r="A26" s="18"/>
      <c r="B26" s="18"/>
      <c r="C26" s="18"/>
      <c r="D26" s="18"/>
      <c r="E26" s="18"/>
      <c r="F26" s="18"/>
      <c r="G26" s="18"/>
      <c r="H26" s="18"/>
      <c r="I26" s="18"/>
      <c r="J26" s="16"/>
      <c r="K26" s="16"/>
      <c r="L26" s="16"/>
      <c r="M26" s="16"/>
      <c r="N26" s="76" t="str">
        <f>IF(O26&lt;$Q$1, "", IF(O26=0, "", IF($C$18="Income",income!A27,IF($C$18="Expense",expense!A27, IF($C$18="property",summary!E27,IF($C$18="Liquidity",summary!A27))))))</f>
        <v/>
      </c>
      <c r="O26" s="40">
        <f>IF($C$18="Income",income!N27,IF($C$18="Expense",expense!N27, IF($C$18="property",summary!F27,IF($C$18="Liquidity",summary!B27))))</f>
        <v>0</v>
      </c>
      <c r="R26" s="41"/>
      <c r="S26" s="41"/>
    </row>
    <row r="27" spans="1:19" ht="15.95" customHeight="1">
      <c r="A27" s="18"/>
      <c r="B27" s="18"/>
      <c r="C27" s="18"/>
      <c r="D27" s="18"/>
      <c r="E27" s="18"/>
      <c r="F27" s="18"/>
      <c r="G27" s="18"/>
      <c r="H27" s="18"/>
      <c r="I27" s="18"/>
      <c r="J27" s="16"/>
      <c r="K27" s="16"/>
      <c r="L27" s="16"/>
      <c r="M27" s="16"/>
      <c r="N27" s="76" t="str">
        <f>IF(O27&lt;$Q$1, "", IF(O27=0, "", IF($C$18="Income",income!A28,IF($C$18="Expense",expense!A28, IF($C$18="property",summary!E28,IF($C$18="Liquidity",summary!A28))))))</f>
        <v/>
      </c>
      <c r="O27" s="40">
        <f>IF($C$18="Income",income!N28,IF($C$18="Expense",expense!N28, IF($C$18="property",summary!F28,IF($C$18="Liquidity",summary!B28))))</f>
        <v>0</v>
      </c>
      <c r="R27" s="41"/>
      <c r="S27" s="41"/>
    </row>
    <row r="28" spans="1:19">
      <c r="A28" s="18"/>
      <c r="B28" s="18"/>
      <c r="C28" s="18"/>
      <c r="D28" s="18"/>
      <c r="E28" s="18"/>
      <c r="F28" s="18"/>
      <c r="G28" s="18"/>
      <c r="H28" s="18"/>
      <c r="I28" s="18"/>
      <c r="J28" s="18"/>
      <c r="K28" s="18"/>
      <c r="L28" s="18"/>
      <c r="M28" s="18"/>
      <c r="N28" s="76" t="str">
        <f>IF(O28&lt;$Q$1, "", IF(O28=0, "", IF($C$18="Income",income!A29,IF($C$18="Expense",expense!A29, IF($C$18="property",summary!E29,IF($C$18="Liquidity",summary!A29))))))</f>
        <v/>
      </c>
      <c r="O28" s="40">
        <f>IF($C$18="Income",income!N29,IF($C$18="Expense",expense!N29, IF($C$18="property",summary!F29,IF($C$18="Liquidity",summary!B29))))</f>
        <v>0</v>
      </c>
      <c r="R28" s="41"/>
      <c r="S28" s="41"/>
    </row>
    <row r="29" spans="1:19">
      <c r="A29" s="18"/>
      <c r="B29" s="18"/>
      <c r="C29" s="18"/>
      <c r="D29" s="18"/>
      <c r="E29" s="18"/>
      <c r="F29" s="18"/>
      <c r="G29" s="18"/>
      <c r="H29" s="18"/>
      <c r="I29" s="18"/>
      <c r="J29" s="18"/>
      <c r="K29" s="18"/>
      <c r="L29" s="18"/>
      <c r="M29" s="18"/>
      <c r="N29" s="76" t="str">
        <f>IF(O29&lt;$Q$1, "", IF(O29=0, "", IF($C$18="Income",income!A30,IF($C$18="Expense",expense!A30, IF($C$18="property",summary!E30,IF($C$18="Liquidity",summary!A30))))))</f>
        <v/>
      </c>
      <c r="O29" s="40">
        <f>IF($C$18="Income",income!N30,IF($C$18="Expense",expense!N30, IF($C$18="property",summary!F30,IF($C$18="Liquidity",summary!B30))))</f>
        <v>0</v>
      </c>
      <c r="R29" s="41"/>
      <c r="S29" s="41"/>
    </row>
    <row r="30" spans="1:19" ht="20.100000000000001" customHeight="1">
      <c r="A30" s="18"/>
      <c r="B30" s="18"/>
      <c r="C30" s="18"/>
      <c r="D30" s="18"/>
      <c r="E30" s="18"/>
      <c r="F30" s="18"/>
      <c r="G30" s="18"/>
      <c r="H30" s="18"/>
      <c r="I30" s="18"/>
      <c r="J30" s="18"/>
      <c r="K30" s="18"/>
      <c r="L30" s="18"/>
      <c r="M30" s="18"/>
      <c r="N30" s="76" t="str">
        <f>IF(O30&lt;$Q$1, "", IF(O30=0, "", IF($C$18="Income",income!A31,IF($C$18="Expense",expense!A31, IF($C$18="property",summary!E31,IF($C$18="Liquidity",summary!A31))))))</f>
        <v/>
      </c>
      <c r="O30" s="40">
        <f>IF($C$18="Income",income!N31,IF($C$18="Expense",expense!N31, IF($C$18="property",summary!F31,IF($C$18="Liquidity",summary!B31))))</f>
        <v>0</v>
      </c>
      <c r="R30" s="41"/>
      <c r="S30" s="41"/>
    </row>
    <row r="31" spans="1:19">
      <c r="N31" s="40" t="str">
        <f>IF(O31&lt;$Q$1, "", IF(O31=0, "", IF($C$18="Income",income!A32,IF($C$18="Expense",expense!A32, IF($C$18="property",summary!E32,IF($C$18="Liquidity",summary!A32))))))</f>
        <v/>
      </c>
      <c r="O31" s="40">
        <f>IF($C$18="Income",income!N32,IF($C$18="Expense",expense!N32, IF($C$18="property",summary!F32,IF($C$18="Liquidity",summary!B32))))</f>
        <v>0</v>
      </c>
      <c r="R31" s="41"/>
      <c r="S31" s="41"/>
    </row>
    <row r="32" spans="1:19">
      <c r="N32" s="40" t="str">
        <f>IF(O32&lt;$Q$1, "", IF($C$18="property",summary!G3,IF($C$18="Liquidity",summary!C3,"")))</f>
        <v/>
      </c>
      <c r="O32" s="40" t="str">
        <f>IF($C$18="property",summary!H3,IF($C$18="Liquidity",summary!D3,""))</f>
        <v/>
      </c>
      <c r="R32" s="41"/>
      <c r="S32" s="41"/>
    </row>
    <row r="33" spans="14:19">
      <c r="N33" s="40" t="str">
        <f>IF(O33&lt;$Q$1, "", IF($C$18="property",summary!G4,IF($C$18="Liquidity",summary!C4,"")))</f>
        <v/>
      </c>
      <c r="O33" s="40" t="str">
        <f>IF($C$18="property",summary!H4,IF($C$18="Liquidity",summary!D4,""))</f>
        <v/>
      </c>
      <c r="R33" s="41"/>
      <c r="S33" s="41"/>
    </row>
    <row r="34" spans="14:19">
      <c r="N34" s="40" t="str">
        <f>IF(O34&lt;$Q$1, "", IF($C$18="property",summary!G5,IF($C$18="Liquidity",summary!C5,"")))</f>
        <v/>
      </c>
      <c r="O34" s="40" t="str">
        <f>IF($C$18="property",summary!H5,IF($C$18="Liquidity",summary!D5,""))</f>
        <v/>
      </c>
      <c r="R34" s="41"/>
      <c r="S34" s="41"/>
    </row>
    <row r="35" spans="14:19">
      <c r="N35" s="40" t="str">
        <f>IF(O35&lt;$Q$1, "", IF($C$18="property",summary!G6,IF($C$18="Liquidity",summary!C6,"")))</f>
        <v/>
      </c>
      <c r="O35" s="40" t="str">
        <f>IF($C$18="property",summary!H6,IF($C$18="Liquidity",summary!D6,""))</f>
        <v/>
      </c>
      <c r="R35" s="41"/>
      <c r="S35" s="41"/>
    </row>
    <row r="36" spans="14:19">
      <c r="N36" s="40" t="str">
        <f>IF(O36&lt;$Q$1, "", IF($C$18="property",summary!G7,IF($C$18="Liquidity",summary!C7,"")))</f>
        <v/>
      </c>
      <c r="O36" s="40" t="str">
        <f>IF($C$18="property",summary!H7,IF($C$18="Liquidity",summary!D7,""))</f>
        <v/>
      </c>
      <c r="R36" s="41"/>
      <c r="S36" s="41"/>
    </row>
    <row r="37" spans="14:19">
      <c r="N37" s="40" t="str">
        <f>IF(O37&lt;$Q$1, "", IF($C$18="property",summary!G8,IF($C$18="Liquidity",summary!C8,"")))</f>
        <v/>
      </c>
      <c r="O37" s="40" t="str">
        <f>IF($C$18="property",summary!H8,IF($C$18="Liquidity",summary!D8,""))</f>
        <v/>
      </c>
      <c r="R37" s="41"/>
      <c r="S37" s="41"/>
    </row>
    <row r="38" spans="14:19">
      <c r="N38" s="40" t="str">
        <f>IF(O38&lt;$Q$1, "", IF($C$18="property",summary!G9,IF($C$18="Liquidity",summary!C9,"")))</f>
        <v/>
      </c>
      <c r="O38" s="40" t="str">
        <f>IF($C$18="property",summary!H9,IF($C$18="Liquidity",summary!D9,""))</f>
        <v/>
      </c>
      <c r="R38" s="41"/>
      <c r="S38" s="41"/>
    </row>
    <row r="39" spans="14:19">
      <c r="N39" s="40" t="str">
        <f>IF(O39&lt;$Q$1, "", IF($C$18="property",summary!G10,IF($C$18="Liquidity",summary!C10,"")))</f>
        <v/>
      </c>
      <c r="O39" s="40" t="str">
        <f>IF($C$18="property",summary!H10,IF($C$18="Liquidity",summary!D10,""))</f>
        <v/>
      </c>
      <c r="R39" s="41"/>
      <c r="S39" s="41"/>
    </row>
    <row r="40" spans="14:19">
      <c r="N40" s="40" t="str">
        <f>IF(O40&lt;$Q$1, "", IF($C$18="property",summary!G11,IF($C$18="Liquidity",summary!C11,"")))</f>
        <v/>
      </c>
      <c r="O40" s="40" t="str">
        <f>IF($C$18="property",summary!H11,IF($C$18="Liquidity",summary!D11,""))</f>
        <v/>
      </c>
      <c r="R40" s="41"/>
      <c r="S40" s="41"/>
    </row>
    <row r="41" spans="14:19">
      <c r="N41" s="40" t="str">
        <f>IF(O41&lt;$Q$1, "", IF($C$18="property",summary!G12,IF($C$18="Liquidity",summary!C12,"")))</f>
        <v/>
      </c>
      <c r="O41" s="40" t="str">
        <f>IF($C$18="property",summary!H12,IF($C$18="Liquidity",summary!D12,""))</f>
        <v/>
      </c>
      <c r="R41" s="41"/>
      <c r="S41" s="41"/>
    </row>
    <row r="42" spans="14:19">
      <c r="N42" s="40" t="str">
        <f>IF(O42&lt;$Q$1, "", IF($C$18="property",summary!G13,IF($C$18="Liquidity",summary!C13,"")))</f>
        <v/>
      </c>
      <c r="O42" s="40" t="str">
        <f>IF($C$18="property",summary!H13,IF($C$18="Liquidity",summary!D13,""))</f>
        <v/>
      </c>
      <c r="R42" s="41"/>
      <c r="S42" s="41"/>
    </row>
    <row r="43" spans="14:19">
      <c r="N43" s="40" t="str">
        <f>IF(O43&lt;$Q$1, "", IF($C$18="property",summary!G14,IF($C$18="Liquidity",summary!C14,"")))</f>
        <v/>
      </c>
      <c r="O43" s="40" t="str">
        <f>IF($C$18="property",summary!H14,IF($C$18="Liquidity",summary!D14,""))</f>
        <v/>
      </c>
      <c r="R43" s="41"/>
      <c r="S43" s="41"/>
    </row>
    <row r="44" spans="14:19">
      <c r="N44" s="40" t="str">
        <f>IF(O44&lt;$Q$1, "", IF($C$18="property",summary!G15,IF($C$18="Liquidity",summary!C15,"")))</f>
        <v/>
      </c>
      <c r="O44" s="40" t="str">
        <f>IF($C$18="property",summary!H15,IF($C$18="Liquidity",summary!D15,""))</f>
        <v/>
      </c>
      <c r="R44" s="41"/>
      <c r="S44" s="41"/>
    </row>
    <row r="45" spans="14:19">
      <c r="N45" s="40" t="str">
        <f>IF(O45&lt;$Q$1, "", IF($C$18="property",summary!G16,IF($C$18="Liquidity",summary!C16,"")))</f>
        <v/>
      </c>
      <c r="O45" s="40" t="str">
        <f>IF($C$18="property",summary!H16,IF($C$18="Liquidity",summary!D16,""))</f>
        <v/>
      </c>
      <c r="R45" s="41"/>
      <c r="S45" s="41"/>
    </row>
    <row r="46" spans="14:19">
      <c r="N46" s="40" t="str">
        <f>IF(O46&lt;$Q$1, "", IF($C$18="property",summary!G17,IF($C$18="Liquidity",summary!C17,"")))</f>
        <v/>
      </c>
      <c r="O46" s="40" t="str">
        <f>IF($C$18="property",summary!H17,IF($C$18="Liquidity",summary!D17,""))</f>
        <v/>
      </c>
      <c r="R46" s="41"/>
      <c r="S46" s="41"/>
    </row>
    <row r="47" spans="14:19">
      <c r="N47" s="40" t="str">
        <f>IF(O47&lt;$Q$1, "", IF($C$18="property",summary!G18,IF($C$18="Liquidity",summary!C18,"")))</f>
        <v/>
      </c>
      <c r="O47" s="40" t="str">
        <f>IF($C$18="property",summary!H18,IF($C$18="Liquidity",summary!D18,""))</f>
        <v/>
      </c>
      <c r="R47" s="41"/>
      <c r="S47" s="41"/>
    </row>
    <row r="48" spans="14:19">
      <c r="N48" s="40" t="str">
        <f>IF(O48&lt;$Q$1, "", IF($C$18="property",summary!G19,IF($C$18="Liquidity",summary!C19,"")))</f>
        <v/>
      </c>
      <c r="O48" s="40" t="str">
        <f>IF($C$18="property",summary!H19,IF($C$18="Liquidity",summary!D19,""))</f>
        <v/>
      </c>
      <c r="R48" s="41"/>
      <c r="S48" s="41"/>
    </row>
    <row r="49" spans="14:19">
      <c r="N49" s="40" t="str">
        <f>IF(O49&lt;$Q$1, "", IF($C$18="property",summary!G20,IF($C$18="Liquidity",summary!C20,"")))</f>
        <v/>
      </c>
      <c r="O49" s="40" t="str">
        <f>IF($C$18="property",summary!H20,IF($C$18="Liquidity",summary!D20,""))</f>
        <v/>
      </c>
      <c r="R49" s="41"/>
      <c r="S49" s="41"/>
    </row>
    <row r="50" spans="14:19">
      <c r="N50" s="40" t="str">
        <f>IF(O50&lt;$Q$1, "", IF($C$18="property",summary!G21,IF($C$18="Liquidity",summary!C21,"")))</f>
        <v/>
      </c>
      <c r="O50" s="40" t="str">
        <f>IF($C$18="property",summary!H21,IF($C$18="Liquidity",summary!D21,""))</f>
        <v/>
      </c>
      <c r="R50" s="41"/>
      <c r="S50" s="41"/>
    </row>
    <row r="51" spans="14:19">
      <c r="N51" s="40" t="str">
        <f>IF(O51&lt;$Q$1, "", IF($C$18="property",summary!G22,IF($C$18="Liquidity",summary!C22,"")))</f>
        <v/>
      </c>
      <c r="O51" s="40" t="str">
        <f>IF($C$18="property",summary!H22,IF($C$18="Liquidity",summary!D22,""))</f>
        <v/>
      </c>
      <c r="R51" s="41"/>
      <c r="S51" s="41"/>
    </row>
    <row r="52" spans="14:19">
      <c r="N52" s="40" t="str">
        <f>IF(O52&lt;$Q$1, "", IF($C$18="property",summary!G23,IF($C$18="Liquidity",summary!C23,"")))</f>
        <v/>
      </c>
      <c r="O52" s="40" t="str">
        <f>IF($C$18="property",summary!H23,IF($C$18="Liquidity",summary!D23,""))</f>
        <v/>
      </c>
      <c r="R52" s="41"/>
      <c r="S52" s="41"/>
    </row>
    <row r="53" spans="14:19">
      <c r="N53" s="40" t="str">
        <f>IF(O53&lt;$Q$1, "", IF($C$18="property",summary!G24,IF($C$18="Liquidity",summary!C24,"")))</f>
        <v/>
      </c>
      <c r="O53" s="40" t="str">
        <f>IF($C$18="property",summary!H24,IF($C$18="Liquidity",summary!D24,""))</f>
        <v/>
      </c>
      <c r="R53" s="41"/>
      <c r="S53" s="41"/>
    </row>
    <row r="54" spans="14:19">
      <c r="N54" s="40" t="str">
        <f>IF(O54&lt;$Q$1, "", IF($C$18="property",summary!G25,IF($C$18="Liquidity",summary!C25,"")))</f>
        <v/>
      </c>
      <c r="O54" s="40" t="str">
        <f>IF($C$18="property",summary!H25,IF($C$18="Liquidity",summary!D25,""))</f>
        <v/>
      </c>
      <c r="R54" s="41"/>
      <c r="S54" s="41"/>
    </row>
    <row r="55" spans="14:19">
      <c r="N55" s="40" t="str">
        <f>IF(O55&lt;$Q$1, "", IF($C$18="property",summary!G26,IF($C$18="Liquidity",summary!C26,"")))</f>
        <v/>
      </c>
      <c r="O55" s="40" t="str">
        <f>IF($C$18="property",summary!H26,IF($C$18="Liquidity",summary!D26,""))</f>
        <v/>
      </c>
      <c r="R55" s="41"/>
      <c r="S55" s="41"/>
    </row>
    <row r="56" spans="14:19">
      <c r="N56" s="40" t="str">
        <f>IF(O56&lt;$Q$1, "", IF($C$18="property",summary!G27,IF($C$18="Liquidity",summary!C27,"")))</f>
        <v/>
      </c>
      <c r="O56" s="40" t="str">
        <f>IF($C$18="property",summary!H27,IF($C$18="Liquidity",summary!D27,""))</f>
        <v/>
      </c>
      <c r="R56" s="41"/>
      <c r="S56" s="41"/>
    </row>
    <row r="57" spans="14:19">
      <c r="N57" s="40" t="str">
        <f>IF(O57&lt;$Q$1, "", IF($C$18="property",summary!G28,IF($C$18="Liquidity",summary!C28,"")))</f>
        <v/>
      </c>
      <c r="O57" s="40" t="str">
        <f>IF($C$18="property",summary!H28,IF($C$18="Liquidity",summary!D28,""))</f>
        <v/>
      </c>
      <c r="R57" s="41"/>
      <c r="S57" s="41"/>
    </row>
    <row r="58" spans="14:19">
      <c r="N58" s="40" t="str">
        <f>IF(O58&lt;$Q$1, "", IF($C$18="property",summary!G29,IF($C$18="Liquidity",summary!C29,"")))</f>
        <v/>
      </c>
      <c r="O58" s="40" t="str">
        <f>IF($C$18="property",summary!H29,IF($C$18="Liquidity",summary!D29,""))</f>
        <v/>
      </c>
      <c r="R58" s="41"/>
      <c r="S58" s="41"/>
    </row>
    <row r="59" spans="14:19">
      <c r="N59" s="40" t="str">
        <f>IF(O59&lt;$Q$1, "", IF($C$18="property",summary!G30,IF($C$18="Liquidity",summary!C30,"")))</f>
        <v/>
      </c>
      <c r="O59" s="40" t="str">
        <f>IF($C$18="property",summary!H30,IF($C$18="Liquidity",summary!D30,""))</f>
        <v/>
      </c>
      <c r="R59" s="41"/>
      <c r="S59" s="41"/>
    </row>
    <row r="60" spans="14:19">
      <c r="N60" s="40" t="str">
        <f>IF(O60&lt;$Q$1, "", IF($C$18="property",summary!G31,IF($C$18="Liquidity",summary!C31,"")))</f>
        <v/>
      </c>
      <c r="O60" s="40" t="str">
        <f>IF($C$18="property",summary!H31,IF($C$18="Liquidity",summary!D31,""))</f>
        <v/>
      </c>
      <c r="R60" s="41"/>
      <c r="S60" s="41"/>
    </row>
    <row r="61" spans="14:19">
      <c r="N61" s="40" t="str">
        <f>IF(O61&lt;$Q$1, "", IF($C$18="property",summary!G32,IF($C$18="Liquidity",summary!C32,"")))</f>
        <v/>
      </c>
      <c r="O61" s="40" t="str">
        <f>IF($C$18="property",summary!H32,IF($C$18="Liquidity",summary!D32,""))</f>
        <v/>
      </c>
      <c r="R61" s="41"/>
      <c r="S61" s="41"/>
    </row>
    <row r="62" spans="14:19">
      <c r="N62" s="38" t="str">
        <f>IF(O62&lt; $Q$1, "", IF($C$18="Liquidity",summary!I3,""))</f>
        <v/>
      </c>
      <c r="O62" s="40" t="str">
        <f>IF($C$18="Liquidity",summary!J3,"")</f>
        <v/>
      </c>
      <c r="R62" s="41"/>
      <c r="S62" s="41"/>
    </row>
    <row r="63" spans="14:19">
      <c r="N63" s="38" t="str">
        <f>IF(O63&lt; $Q$1, "", IF($C$18="Liquidity",summary!I4,""))</f>
        <v/>
      </c>
      <c r="O63" s="40" t="str">
        <f>IF($C$18="Liquidity",summary!J4,"")</f>
        <v/>
      </c>
      <c r="R63" s="41"/>
      <c r="S63" s="41"/>
    </row>
    <row r="64" spans="14:19">
      <c r="N64" s="38" t="str">
        <f>IF(O64&lt; $Q$1, "", IF($C$18="Liquidity",summary!I5,""))</f>
        <v/>
      </c>
      <c r="O64" s="40" t="str">
        <f>IF($C$18="Liquidity",summary!J5,"")</f>
        <v/>
      </c>
      <c r="R64" s="41"/>
      <c r="S64" s="41"/>
    </row>
    <row r="65" spans="14:19">
      <c r="N65" s="38" t="str">
        <f>IF(O65&lt; $Q$1, "", IF($C$18="Liquidity",summary!I6,""))</f>
        <v/>
      </c>
      <c r="O65" s="40" t="str">
        <f>IF($C$18="Liquidity",summary!J6,"")</f>
        <v/>
      </c>
      <c r="R65" s="41"/>
      <c r="S65" s="41"/>
    </row>
    <row r="66" spans="14:19">
      <c r="N66" s="38" t="str">
        <f>IF(O66&lt; $Q$1, "", IF($C$18="Liquidity",summary!I7,""))</f>
        <v/>
      </c>
      <c r="O66" s="40" t="str">
        <f>IF($C$18="Liquidity",summary!J7,"")</f>
        <v/>
      </c>
      <c r="R66" s="41"/>
      <c r="S66" s="41"/>
    </row>
    <row r="67" spans="14:19">
      <c r="N67" s="38" t="str">
        <f>IF(O67&lt; $Q$1, "", IF($C$18="Liquidity",summary!I8,""))</f>
        <v/>
      </c>
      <c r="O67" s="40" t="str">
        <f>IF($C$18="Liquidity",summary!J8,"")</f>
        <v/>
      </c>
      <c r="R67" s="41"/>
      <c r="S67" s="41"/>
    </row>
    <row r="68" spans="14:19">
      <c r="N68" s="38" t="str">
        <f>IF(O68&lt; $Q$1, "", IF($C$18="Liquidity",summary!I9,""))</f>
        <v/>
      </c>
      <c r="O68" s="40" t="str">
        <f>IF($C$18="Liquidity",summary!J9,"")</f>
        <v/>
      </c>
      <c r="R68" s="41"/>
      <c r="S68" s="41"/>
    </row>
    <row r="69" spans="14:19">
      <c r="N69" s="38" t="str">
        <f>IF(O69&lt; $Q$1, "", IF($C$18="Liquidity",summary!I10,""))</f>
        <v/>
      </c>
      <c r="O69" s="40" t="str">
        <f>IF($C$18="Liquidity",summary!J10,"")</f>
        <v/>
      </c>
      <c r="R69" s="41"/>
      <c r="S69" s="41"/>
    </row>
    <row r="70" spans="14:19">
      <c r="N70" s="38" t="str">
        <f>IF(O70&lt; $Q$1, "", IF($C$18="Liquidity",summary!I11,""))</f>
        <v/>
      </c>
      <c r="O70" s="40" t="str">
        <f>IF($C$18="Liquidity",summary!J11,"")</f>
        <v/>
      </c>
      <c r="R70" s="41"/>
      <c r="S70" s="41"/>
    </row>
    <row r="71" spans="14:19">
      <c r="N71" s="38" t="str">
        <f>IF(O71&lt; $Q$1, "", IF($C$18="Liquidity",summary!I12,""))</f>
        <v/>
      </c>
      <c r="O71" s="40" t="str">
        <f>IF($C$18="Liquidity",summary!J12,"")</f>
        <v/>
      </c>
      <c r="R71" s="41"/>
      <c r="S71" s="41"/>
    </row>
    <row r="72" spans="14:19">
      <c r="N72" s="38" t="str">
        <f>IF(O72&lt; $Q$1, "", IF($C$18="Liquidity",summary!I13,""))</f>
        <v/>
      </c>
      <c r="O72" s="40" t="str">
        <f>IF($C$18="Liquidity",summary!J13,"")</f>
        <v/>
      </c>
      <c r="R72" s="41"/>
      <c r="S72" s="41"/>
    </row>
    <row r="73" spans="14:19">
      <c r="N73" s="38" t="str">
        <f>IF(O73&lt; $Q$1, "", IF($C$18="Liquidity",summary!I14,""))</f>
        <v/>
      </c>
      <c r="O73" s="40" t="str">
        <f>IF($C$18="Liquidity",summary!J14,"")</f>
        <v/>
      </c>
      <c r="R73" s="41"/>
      <c r="S73" s="41"/>
    </row>
    <row r="74" spans="14:19">
      <c r="N74" s="38" t="str">
        <f>IF(O74&lt; $Q$1, "", IF($C$18="Liquidity",summary!I15,""))</f>
        <v/>
      </c>
      <c r="O74" s="40" t="str">
        <f>IF($C$18="Liquidity",summary!J15,"")</f>
        <v/>
      </c>
      <c r="R74" s="41"/>
      <c r="S74" s="41"/>
    </row>
    <row r="75" spans="14:19">
      <c r="N75" s="38" t="str">
        <f>IF(O75&lt; $Q$1, "", IF($C$18="Liquidity",summary!I16,""))</f>
        <v/>
      </c>
      <c r="O75" s="40" t="str">
        <f>IF($C$18="Liquidity",summary!J16,"")</f>
        <v/>
      </c>
      <c r="R75" s="41"/>
      <c r="S75" s="41"/>
    </row>
    <row r="76" spans="14:19">
      <c r="N76" s="38" t="str">
        <f>IF(O76&lt; $Q$1, "", IF($C$18="Liquidity",summary!I17,""))</f>
        <v/>
      </c>
      <c r="O76" s="40" t="str">
        <f>IF($C$18="Liquidity",summary!J17,"")</f>
        <v/>
      </c>
      <c r="R76" s="41"/>
      <c r="S76" s="41"/>
    </row>
    <row r="77" spans="14:19">
      <c r="N77" s="38" t="str">
        <f>IF(O77&lt; $Q$1, "", IF($C$18="Liquidity",summary!I18,""))</f>
        <v/>
      </c>
      <c r="O77" s="40" t="str">
        <f>IF($C$18="Liquidity",summary!J18,"")</f>
        <v/>
      </c>
      <c r="R77" s="41"/>
      <c r="S77" s="41"/>
    </row>
    <row r="78" spans="14:19">
      <c r="N78" s="38" t="str">
        <f>IF(O78&lt; $Q$1, "", IF($C$18="Liquidity",summary!I19,""))</f>
        <v/>
      </c>
      <c r="O78" s="40" t="str">
        <f>IF($C$18="Liquidity",summary!J19,"")</f>
        <v/>
      </c>
      <c r="R78" s="41"/>
      <c r="S78" s="41"/>
    </row>
    <row r="79" spans="14:19">
      <c r="N79" s="38" t="str">
        <f>IF(O79&lt; $Q$1, "", IF($C$18="Liquidity",summary!I20,""))</f>
        <v/>
      </c>
      <c r="O79" s="40" t="str">
        <f>IF($C$18="Liquidity",summary!J20,"")</f>
        <v/>
      </c>
      <c r="R79" s="41"/>
      <c r="S79" s="41"/>
    </row>
    <row r="80" spans="14:19">
      <c r="N80" s="38" t="str">
        <f>IF(O80&lt; $Q$1, "", IF($C$18="Liquidity",summary!I21,""))</f>
        <v/>
      </c>
      <c r="O80" s="40" t="str">
        <f>IF($C$18="Liquidity",summary!J21,"")</f>
        <v/>
      </c>
      <c r="R80" s="41"/>
      <c r="S80" s="41"/>
    </row>
    <row r="81" spans="14:19">
      <c r="N81" s="38" t="str">
        <f>IF(O81&lt; $Q$1, "", IF($C$18="Liquidity",summary!I22,""))</f>
        <v/>
      </c>
      <c r="O81" s="40" t="str">
        <f>IF($C$18="Liquidity",summary!J22,"")</f>
        <v/>
      </c>
      <c r="R81" s="41"/>
      <c r="S81" s="41"/>
    </row>
    <row r="82" spans="14:19">
      <c r="N82" s="38" t="str">
        <f>IF(O82&lt; $Q$1, "", IF($C$18="Liquidity",summary!I23,""))</f>
        <v/>
      </c>
      <c r="O82" s="40" t="str">
        <f>IF($C$18="Liquidity",summary!J23,"")</f>
        <v/>
      </c>
      <c r="R82" s="41"/>
      <c r="S82" s="41"/>
    </row>
    <row r="83" spans="14:19">
      <c r="N83" s="38" t="str">
        <f>IF(O83&lt; $Q$1, "", IF($C$18="Liquidity",summary!I24,""))</f>
        <v/>
      </c>
      <c r="O83" s="40" t="str">
        <f>IF($C$18="Liquidity",summary!J24,"")</f>
        <v/>
      </c>
      <c r="R83" s="41"/>
      <c r="S83" s="41"/>
    </row>
    <row r="84" spans="14:19">
      <c r="N84" s="38" t="str">
        <f>IF(O84&lt; $Q$1, "", IF($C$18="Liquidity",summary!I25,""))</f>
        <v/>
      </c>
      <c r="O84" s="40" t="str">
        <f>IF($C$18="Liquidity",summary!J25,"")</f>
        <v/>
      </c>
      <c r="R84" s="41"/>
      <c r="S84" s="41"/>
    </row>
    <row r="85" spans="14:19">
      <c r="N85" s="38" t="str">
        <f>IF(O85&lt; $Q$1, "", IF($C$18="Liquidity",summary!I26,""))</f>
        <v/>
      </c>
      <c r="O85" s="40" t="str">
        <f>IF($C$18="Liquidity",summary!J26,"")</f>
        <v/>
      </c>
      <c r="R85" s="41"/>
      <c r="S85" s="41"/>
    </row>
    <row r="86" spans="14:19">
      <c r="N86" s="38" t="str">
        <f>IF(O86&lt; $Q$1, "", IF($C$18="Liquidity",summary!I27,""))</f>
        <v/>
      </c>
      <c r="O86" s="40" t="str">
        <f>IF($C$18="Liquidity",summary!J27,"")</f>
        <v/>
      </c>
      <c r="R86" s="41"/>
      <c r="S86" s="41"/>
    </row>
    <row r="87" spans="14:19">
      <c r="N87" s="38" t="str">
        <f>IF(O87&lt; $Q$1, "", IF($C$18="Liquidity",summary!I28,""))</f>
        <v/>
      </c>
      <c r="O87" s="40" t="str">
        <f>IF($C$18="Liquidity",summary!J28,"")</f>
        <v/>
      </c>
      <c r="R87" s="41"/>
      <c r="S87" s="41"/>
    </row>
    <row r="88" spans="14:19">
      <c r="N88" s="38" t="str">
        <f>IF(O88&lt; $Q$1, "", IF($C$18="Liquidity",summary!I29,""))</f>
        <v/>
      </c>
      <c r="O88" s="40" t="str">
        <f>IF($C$18="Liquidity",summary!J29,"")</f>
        <v/>
      </c>
      <c r="R88" s="41"/>
      <c r="S88" s="41"/>
    </row>
    <row r="89" spans="14:19">
      <c r="N89" s="38" t="str">
        <f>IF(O89&lt; $Q$1, "", IF($C$18="Liquidity",summary!I30,""))</f>
        <v/>
      </c>
      <c r="O89" s="40" t="str">
        <f>IF($C$18="Liquidity",summary!J30,"")</f>
        <v/>
      </c>
      <c r="R89" s="41"/>
      <c r="S89" s="41"/>
    </row>
    <row r="90" spans="14:19">
      <c r="N90" s="38" t="str">
        <f>IF(O90&lt; $Q$1, "", IF($C$18="Liquidity",summary!I31,""))</f>
        <v/>
      </c>
      <c r="O90" s="40" t="str">
        <f>IF($C$18="Liquidity",summary!J31,"")</f>
        <v/>
      </c>
      <c r="R90" s="41"/>
      <c r="S90" s="41"/>
    </row>
    <row r="91" spans="14:19">
      <c r="N91" s="38" t="str">
        <f>IF(O91&lt; $Q$1, "", IF($C$18="Liquidity",summary!I32,""))</f>
        <v/>
      </c>
      <c r="O91" s="40" t="str">
        <f>IF($C$18="Liquidity",summary!J32,"")</f>
        <v/>
      </c>
      <c r="R91" s="41"/>
      <c r="S91" s="41"/>
    </row>
    <row r="92" spans="14:19">
      <c r="N92" s="38" t="str">
        <f>IF(O92&lt;$Q$1, "", IF($C$18="Liquidity",summary!K3,""))</f>
        <v/>
      </c>
      <c r="O92" s="40" t="str">
        <f>IF($C$18="Liquidity",summary!L3,"")</f>
        <v/>
      </c>
      <c r="R92" s="41"/>
      <c r="S92" s="41"/>
    </row>
    <row r="93" spans="14:19">
      <c r="N93" s="38" t="str">
        <f>IF(O93&lt;$Q$1, "", IF($C$18="Liquidity",summary!K4,""))</f>
        <v/>
      </c>
      <c r="O93" s="40" t="str">
        <f>IF($C$18="Liquidity",summary!L4,"")</f>
        <v/>
      </c>
      <c r="R93" s="41"/>
      <c r="S93" s="41"/>
    </row>
    <row r="94" spans="14:19">
      <c r="N94" s="38" t="str">
        <f>IF(O94&lt;$Q$1, "", IF($C$18="Liquidity",summary!K5,""))</f>
        <v/>
      </c>
      <c r="O94" s="40" t="str">
        <f>IF($C$18="Liquidity",summary!L5,"")</f>
        <v/>
      </c>
      <c r="R94" s="41"/>
      <c r="S94" s="41"/>
    </row>
    <row r="95" spans="14:19">
      <c r="N95" s="38" t="str">
        <f>IF(O95&lt;$Q$1, "", IF($C$18="Liquidity",summary!K6,""))</f>
        <v/>
      </c>
      <c r="O95" s="40" t="str">
        <f>IF($C$18="Liquidity",summary!L6,"")</f>
        <v/>
      </c>
      <c r="R95" s="41"/>
      <c r="S95" s="41"/>
    </row>
    <row r="96" spans="14:19">
      <c r="N96" s="38" t="str">
        <f>IF(O96&lt;$Q$1, "", IF($C$18="Liquidity",summary!K7,""))</f>
        <v/>
      </c>
      <c r="O96" s="40" t="str">
        <f>IF($C$18="Liquidity",summary!L7,"")</f>
        <v/>
      </c>
      <c r="R96" s="41"/>
      <c r="S96" s="41"/>
    </row>
    <row r="97" spans="14:19">
      <c r="N97" s="38" t="str">
        <f>IF(O97&lt;$Q$1, "", IF($C$18="Liquidity",summary!K8,""))</f>
        <v/>
      </c>
      <c r="O97" s="40" t="str">
        <f>IF($C$18="Liquidity",summary!L8,"")</f>
        <v/>
      </c>
      <c r="R97" s="41"/>
      <c r="S97" s="41"/>
    </row>
    <row r="98" spans="14:19">
      <c r="N98" s="38" t="str">
        <f>IF(O98&lt;$Q$1, "", IF($C$18="Liquidity",summary!K9,""))</f>
        <v/>
      </c>
      <c r="O98" s="40" t="str">
        <f>IF($C$18="Liquidity",summary!L9,"")</f>
        <v/>
      </c>
      <c r="R98" s="41"/>
      <c r="S98" s="41"/>
    </row>
    <row r="99" spans="14:19">
      <c r="N99" s="38" t="str">
        <f>IF(O99&lt;$Q$1, "", IF($C$18="Liquidity",summary!K10,""))</f>
        <v/>
      </c>
      <c r="O99" s="40" t="str">
        <f>IF($C$18="Liquidity",summary!L10,"")</f>
        <v/>
      </c>
      <c r="R99" s="41"/>
      <c r="S99" s="41"/>
    </row>
    <row r="100" spans="14:19">
      <c r="N100" s="38" t="str">
        <f>IF(O100&lt;$Q$1, "", IF($C$18="Liquidity",summary!K11,""))</f>
        <v/>
      </c>
      <c r="O100" s="40" t="str">
        <f>IF($C$18="Liquidity",summary!L11,"")</f>
        <v/>
      </c>
      <c r="R100" s="41"/>
      <c r="S100" s="41"/>
    </row>
    <row r="101" spans="14:19">
      <c r="N101" s="38" t="str">
        <f>IF(O101&lt;$Q$1, "", IF($C$18="Liquidity",summary!K12,""))</f>
        <v/>
      </c>
      <c r="O101" s="40" t="str">
        <f>IF($C$18="Liquidity",summary!L12,"")</f>
        <v/>
      </c>
      <c r="R101" s="41"/>
      <c r="S101" s="41"/>
    </row>
    <row r="102" spans="14:19">
      <c r="N102" s="38" t="str">
        <f>IF(O102&lt;$Q$1, "", IF($C$18="Liquidity",summary!K13,""))</f>
        <v/>
      </c>
      <c r="O102" s="40" t="str">
        <f>IF($C$18="Liquidity",summary!L13,"")</f>
        <v/>
      </c>
      <c r="R102" s="41"/>
      <c r="S102" s="41"/>
    </row>
    <row r="103" spans="14:19">
      <c r="N103" s="38" t="str">
        <f>IF(O103&lt;$Q$1, "", IF($C$18="Liquidity",summary!K14,""))</f>
        <v/>
      </c>
      <c r="O103" s="40" t="str">
        <f>IF($C$18="Liquidity",summary!L14,"")</f>
        <v/>
      </c>
      <c r="R103" s="41"/>
      <c r="S103" s="41"/>
    </row>
    <row r="104" spans="14:19">
      <c r="N104" s="38" t="str">
        <f>IF(O104&lt;$Q$1, "", IF($C$18="Liquidity",summary!K15,""))</f>
        <v/>
      </c>
      <c r="O104" s="40" t="str">
        <f>IF($C$18="Liquidity",summary!L15,"")</f>
        <v/>
      </c>
      <c r="R104" s="41"/>
      <c r="S104" s="41"/>
    </row>
    <row r="105" spans="14:19">
      <c r="N105" s="38" t="str">
        <f>IF(O105&lt;$Q$1, "", IF($C$18="Liquidity",summary!K16,""))</f>
        <v/>
      </c>
      <c r="O105" s="40" t="str">
        <f>IF($C$18="Liquidity",summary!L16,"")</f>
        <v/>
      </c>
      <c r="R105" s="41"/>
      <c r="S105" s="41"/>
    </row>
    <row r="106" spans="14:19">
      <c r="N106" s="38" t="str">
        <f>IF(O106&lt;$Q$1, "", IF($C$18="Liquidity",summary!K17,""))</f>
        <v/>
      </c>
      <c r="O106" s="40" t="str">
        <f>IF($C$18="Liquidity",summary!L17,"")</f>
        <v/>
      </c>
      <c r="R106" s="41"/>
      <c r="S106" s="41"/>
    </row>
    <row r="107" spans="14:19">
      <c r="N107" s="38" t="str">
        <f>IF(O107&lt;$Q$1, "", IF($C$18="Liquidity",summary!K18,""))</f>
        <v/>
      </c>
      <c r="O107" s="40" t="str">
        <f>IF($C$18="Liquidity",summary!L18,"")</f>
        <v/>
      </c>
      <c r="R107" s="41"/>
      <c r="S107" s="41"/>
    </row>
    <row r="108" spans="14:19">
      <c r="N108" s="38" t="str">
        <f>IF(O108&lt;$Q$1, "", IF($C$18="Liquidity",summary!K19,""))</f>
        <v/>
      </c>
      <c r="O108" s="40" t="str">
        <f>IF($C$18="Liquidity",summary!L19,"")</f>
        <v/>
      </c>
      <c r="R108" s="41"/>
      <c r="S108" s="41"/>
    </row>
    <row r="109" spans="14:19">
      <c r="N109" s="38" t="str">
        <f>IF(O109&lt;$Q$1, "", IF($C$18="Liquidity",summary!K20,""))</f>
        <v/>
      </c>
      <c r="O109" s="40" t="str">
        <f>IF($C$18="Liquidity",summary!L20,"")</f>
        <v/>
      </c>
      <c r="R109" s="41"/>
      <c r="S109" s="41"/>
    </row>
    <row r="110" spans="14:19">
      <c r="N110" s="38" t="str">
        <f>IF(O110&lt;$Q$1, "", IF($C$18="Liquidity",summary!K21,""))</f>
        <v/>
      </c>
      <c r="O110" s="40" t="str">
        <f>IF($C$18="Liquidity",summary!L21,"")</f>
        <v/>
      </c>
      <c r="R110" s="41"/>
      <c r="S110" s="41"/>
    </row>
    <row r="111" spans="14:19">
      <c r="N111" s="38" t="str">
        <f>IF(O111&lt;$Q$1, "", IF($C$18="Liquidity",summary!K22,""))</f>
        <v/>
      </c>
      <c r="O111" s="40" t="str">
        <f>IF($C$18="Liquidity",summary!L22,"")</f>
        <v/>
      </c>
      <c r="R111" s="41"/>
      <c r="S111" s="41"/>
    </row>
    <row r="112" spans="14:19">
      <c r="N112" s="38" t="str">
        <f>IF(O112&lt;$Q$1, "", IF($C$18="Liquidity",summary!K23,""))</f>
        <v/>
      </c>
      <c r="O112" s="40" t="str">
        <f>IF($C$18="Liquidity",summary!L23,"")</f>
        <v/>
      </c>
      <c r="R112" s="41"/>
      <c r="S112" s="41"/>
    </row>
    <row r="113" spans="14:19">
      <c r="N113" s="38" t="str">
        <f>IF(O113&lt;$Q$1, "", IF($C$18="Liquidity",summary!K24,""))</f>
        <v/>
      </c>
      <c r="O113" s="40" t="str">
        <f>IF($C$18="Liquidity",summary!L24,"")</f>
        <v/>
      </c>
      <c r="R113" s="41"/>
      <c r="S113" s="41"/>
    </row>
    <row r="114" spans="14:19">
      <c r="N114" s="38" t="str">
        <f>IF(O114&lt;$Q$1, "", IF($C$18="Liquidity",summary!K25,""))</f>
        <v/>
      </c>
      <c r="O114" s="40" t="str">
        <f>IF($C$18="Liquidity",summary!L25,"")</f>
        <v/>
      </c>
      <c r="R114" s="41"/>
      <c r="S114" s="41"/>
    </row>
    <row r="115" spans="14:19">
      <c r="N115" s="38" t="str">
        <f>IF(O115&lt;$Q$1, "", IF($C$18="Liquidity",summary!K26,""))</f>
        <v/>
      </c>
      <c r="O115" s="40" t="str">
        <f>IF($C$18="Liquidity",summary!L26,"")</f>
        <v/>
      </c>
      <c r="R115" s="41"/>
      <c r="S115" s="41"/>
    </row>
    <row r="116" spans="14:19">
      <c r="N116" s="38" t="str">
        <f>IF(O116&lt;$Q$1, "", IF($C$18="Liquidity",summary!K27,""))</f>
        <v/>
      </c>
      <c r="O116" s="40" t="str">
        <f>IF($C$18="Liquidity",summary!L27,"")</f>
        <v/>
      </c>
      <c r="R116" s="41"/>
      <c r="S116" s="41"/>
    </row>
    <row r="117" spans="14:19">
      <c r="N117" s="38" t="str">
        <f>IF(O117&lt;$Q$1, "", IF($C$18="Liquidity",summary!K28,""))</f>
        <v/>
      </c>
      <c r="O117" s="40" t="str">
        <f>IF($C$18="Liquidity",summary!L28,"")</f>
        <v/>
      </c>
      <c r="R117" s="41"/>
      <c r="S117" s="41"/>
    </row>
    <row r="118" spans="14:19">
      <c r="N118" s="38" t="str">
        <f>IF(O118&lt;$Q$1, "", IF($C$18="Liquidity",summary!K29,""))</f>
        <v/>
      </c>
      <c r="O118" s="40" t="str">
        <f>IF($C$18="Liquidity",summary!L29,"")</f>
        <v/>
      </c>
      <c r="R118" s="41"/>
      <c r="S118" s="41"/>
    </row>
    <row r="119" spans="14:19">
      <c r="N119" s="38" t="str">
        <f>IF(O119&lt;$Q$1, "", IF($C$18="Liquidity",summary!K30,""))</f>
        <v/>
      </c>
      <c r="O119" s="40" t="str">
        <f>IF($C$18="Liquidity",summary!L30,"")</f>
        <v/>
      </c>
      <c r="R119" s="41"/>
      <c r="S119" s="41"/>
    </row>
    <row r="120" spans="14:19">
      <c r="N120" s="38" t="str">
        <f>IF(O120&lt;$Q$1, "", IF($C$18="Liquidity",summary!K31,""))</f>
        <v/>
      </c>
      <c r="O120" s="40" t="str">
        <f>IF($C$18="Liquidity",summary!L31,"")</f>
        <v/>
      </c>
      <c r="R120" s="41"/>
      <c r="S120" s="41"/>
    </row>
    <row r="121" spans="14:19">
      <c r="N121" s="38" t="str">
        <f>IF(O121&lt;$Q$1, "", IF($C$18="Liquidity",summary!K32,""))</f>
        <v/>
      </c>
      <c r="O121" s="40" t="str">
        <f>IF($C$18="Liquidity",summary!L32,"")</f>
        <v/>
      </c>
      <c r="R121" s="41"/>
      <c r="S121" s="41"/>
    </row>
    <row r="122" spans="14:19">
      <c r="N122" s="57"/>
    </row>
  </sheetData>
  <sheetProtection algorithmName="SHA-512" hashValue="B2XTohVgUJogl/XNNRw9UG8rRPA2jTwmJ23U+D4Z0+8edb9sZCKzPREg5MIRsz6HceRQlONWwGw6S1VR2ENb4A==" saltValue="sgEo9VIvQcnwP99lL8FV6A==" spinCount="100000" sheet="1" objects="1" scenarios="1" selectLockedCells="1"/>
  <mergeCells count="3">
    <mergeCell ref="C18:D18"/>
    <mergeCell ref="A1:M1"/>
    <mergeCell ref="A18:B18"/>
  </mergeCells>
  <dataValidations count="1">
    <dataValidation type="list" allowBlank="1" showInputMessage="1" showErrorMessage="1" sqref="C18:D18" xr:uid="{00000000-0002-0000-0700-000000000000}">
      <formula1>"Income, Expense,Property,Liquidity"</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data</vt:lpstr>
      <vt:lpstr>account</vt:lpstr>
      <vt:lpstr>panel</vt:lpstr>
      <vt:lpstr>expense</vt:lpstr>
      <vt:lpstr>income</vt:lpstr>
      <vt:lpstr>summary</vt:lpstr>
      <vt:lpstr>Chart1</vt:lpstr>
      <vt:lpstr>Chart2</vt:lpstr>
      <vt:lpstr>Title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Moeen</dc:title>
  <dc:subject>Accounting</dc:subject>
  <dc:creator/>
  <cp:lastModifiedBy/>
  <dcterms:created xsi:type="dcterms:W3CDTF">2006-09-16T00:00:00Z</dcterms:created>
  <dcterms:modified xsi:type="dcterms:W3CDTF">2020-03-27T17:00:52Z</dcterms:modified>
  <cp:version>1.2.0.0</cp:version>
</cp:coreProperties>
</file>